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770"/>
  </bookViews>
  <sheets>
    <sheet name="別紙3" sheetId="9" r:id="rId1"/>
    <sheet name="別紙3【記入例】" sheetId="11" r:id="rId2"/>
  </sheets>
  <definedNames>
    <definedName name="_xlnm.Print_Area" localSheetId="0">別紙3!$A$1:$K$45</definedName>
    <definedName name="_xlnm.Print_Area" localSheetId="1">別紙3【記入例】!$A$1:$K$45</definedName>
    <definedName name="_xlnm.Print_Titles" localSheetId="0">別紙3!$5:$6</definedName>
    <definedName name="_xlnm.Print_Titles" localSheetId="1">別紙3【記入例】!$5:$6</definedName>
  </definedNames>
  <calcPr calcId="152511"/>
</workbook>
</file>

<file path=xl/calcChain.xml><?xml version="1.0" encoding="utf-8"?>
<calcChain xmlns="http://schemas.openxmlformats.org/spreadsheetml/2006/main">
  <c r="I21" i="9" l="1"/>
  <c r="I22" i="9"/>
  <c r="I23" i="9"/>
  <c r="I24" i="9"/>
  <c r="I25" i="9"/>
  <c r="I26" i="9"/>
  <c r="I27" i="9"/>
  <c r="I28" i="9"/>
  <c r="I29" i="9"/>
  <c r="I20" i="9"/>
  <c r="I15" i="9"/>
  <c r="I16" i="9"/>
  <c r="I17" i="9"/>
  <c r="I18" i="9"/>
  <c r="I14" i="9"/>
  <c r="I9" i="9"/>
  <c r="I10" i="9"/>
  <c r="I11" i="9"/>
  <c r="I12" i="9"/>
  <c r="I8" i="9"/>
  <c r="I21" i="11"/>
  <c r="I22" i="11"/>
  <c r="I23" i="11"/>
  <c r="I24" i="11"/>
  <c r="I25" i="11"/>
  <c r="I26" i="11"/>
  <c r="I27" i="11"/>
  <c r="I28" i="11"/>
  <c r="I29" i="11"/>
  <c r="I20" i="11"/>
  <c r="I15" i="11"/>
  <c r="I16" i="11"/>
  <c r="I17" i="11"/>
  <c r="I18" i="11"/>
  <c r="I14" i="11"/>
  <c r="I9" i="11"/>
  <c r="I10" i="11"/>
  <c r="I11" i="11"/>
  <c r="I12" i="11"/>
  <c r="I8" i="11"/>
  <c r="J35" i="11" l="1"/>
  <c r="J34" i="11"/>
  <c r="J35" i="9"/>
  <c r="J34" i="9"/>
  <c r="J31" i="9"/>
  <c r="J38" i="9" s="1"/>
  <c r="H29" i="11" l="1"/>
  <c r="H28" i="11"/>
  <c r="H27" i="11"/>
  <c r="J27" i="11" s="1"/>
  <c r="H26" i="11"/>
  <c r="H25" i="11"/>
  <c r="H24" i="11"/>
  <c r="H23" i="11"/>
  <c r="J23" i="11" s="1"/>
  <c r="H22" i="11"/>
  <c r="H21" i="11"/>
  <c r="H20" i="11"/>
  <c r="H18" i="11"/>
  <c r="H17" i="11"/>
  <c r="J17" i="11" s="1"/>
  <c r="H16" i="11"/>
  <c r="H15" i="11"/>
  <c r="H14" i="11"/>
  <c r="H12" i="11"/>
  <c r="H11" i="11"/>
  <c r="J11" i="11" s="1"/>
  <c r="H10" i="11"/>
  <c r="J10" i="11" s="1"/>
  <c r="H9" i="11"/>
  <c r="H8" i="11"/>
  <c r="J9" i="11" l="1"/>
  <c r="J15" i="11"/>
  <c r="J31" i="11" s="1"/>
  <c r="J38" i="11" s="1"/>
  <c r="J25" i="11"/>
  <c r="J21" i="11"/>
  <c r="J29" i="11"/>
  <c r="J8" i="11"/>
  <c r="J14" i="11"/>
  <c r="J18" i="11"/>
  <c r="J20" i="11"/>
  <c r="J24" i="11"/>
  <c r="J28" i="11"/>
  <c r="J16" i="11"/>
  <c r="J22" i="11"/>
  <c r="J26" i="11"/>
  <c r="J12" i="11"/>
  <c r="J19" i="11" l="1"/>
  <c r="J13" i="11"/>
  <c r="J7" i="11"/>
  <c r="J32" i="11" l="1"/>
  <c r="J30" i="11" s="1"/>
  <c r="J37" i="11" s="1"/>
  <c r="J39" i="11" s="1"/>
  <c r="J41" i="11" s="1"/>
  <c r="H29" i="9"/>
  <c r="J29" i="9" s="1"/>
  <c r="H28" i="9"/>
  <c r="J28" i="9" s="1"/>
  <c r="H27" i="9"/>
  <c r="H26" i="9"/>
  <c r="H25" i="9"/>
  <c r="J25" i="9" s="1"/>
  <c r="J24" i="9"/>
  <c r="H24" i="9"/>
  <c r="H23" i="9"/>
  <c r="H22" i="9"/>
  <c r="H21" i="9"/>
  <c r="J21" i="9" s="1"/>
  <c r="H20" i="9"/>
  <c r="J20" i="9" s="1"/>
  <c r="H18" i="9"/>
  <c r="J18" i="9" s="1"/>
  <c r="H17" i="9"/>
  <c r="H16" i="9"/>
  <c r="H15" i="9"/>
  <c r="J15" i="9" s="1"/>
  <c r="J14" i="9"/>
  <c r="H14" i="9"/>
  <c r="H12" i="9"/>
  <c r="J12" i="9" s="1"/>
  <c r="H11" i="9"/>
  <c r="H10" i="9"/>
  <c r="H9" i="9"/>
  <c r="J9" i="9" s="1"/>
  <c r="H8" i="9"/>
  <c r="J8" i="9" s="1"/>
  <c r="J17" i="9" l="1"/>
  <c r="J23" i="9"/>
  <c r="J10" i="9"/>
  <c r="J11" i="9"/>
  <c r="J16" i="9"/>
  <c r="J13" i="9" s="1"/>
  <c r="J22" i="9"/>
  <c r="J26" i="9"/>
  <c r="J27" i="9"/>
  <c r="J7" i="9" l="1"/>
  <c r="J19" i="9"/>
  <c r="J32" i="9" l="1"/>
  <c r="J30" i="9" l="1"/>
  <c r="J37" i="9" s="1"/>
  <c r="J39" i="9" s="1"/>
  <c r="J41" i="9" s="1"/>
</calcChain>
</file>

<file path=xl/sharedStrings.xml><?xml version="1.0" encoding="utf-8"?>
<sst xmlns="http://schemas.openxmlformats.org/spreadsheetml/2006/main" count="113" uniqueCount="65">
  <si>
    <t>予定単価</t>
    <rPh sb="0" eb="2">
      <t>ヨテイ</t>
    </rPh>
    <rPh sb="2" eb="4">
      <t>タンカ</t>
    </rPh>
    <phoneticPr fontId="1"/>
  </si>
  <si>
    <t>数量</t>
    <rPh sb="0" eb="2">
      <t>スウリョウ</t>
    </rPh>
    <phoneticPr fontId="1"/>
  </si>
  <si>
    <t xml:space="preserve">（１）事故防止に資する備品 </t>
    <rPh sb="3" eb="5">
      <t>ジコ</t>
    </rPh>
    <rPh sb="5" eb="7">
      <t>ボウシ</t>
    </rPh>
    <rPh sb="8" eb="9">
      <t>シ</t>
    </rPh>
    <rPh sb="11" eb="13">
      <t>ビヒン</t>
    </rPh>
    <phoneticPr fontId="1"/>
  </si>
  <si>
    <t>（２）保育室において使用する室内遊具</t>
    <rPh sb="3" eb="6">
      <t>ホイクシツ</t>
    </rPh>
    <rPh sb="10" eb="12">
      <t>シヨウ</t>
    </rPh>
    <rPh sb="14" eb="16">
      <t>シツナイ</t>
    </rPh>
    <rPh sb="16" eb="18">
      <t>ユウグ</t>
    </rPh>
    <phoneticPr fontId="1"/>
  </si>
  <si>
    <t xml:space="preserve">（３）その他保育活動に必要な備品 </t>
    <rPh sb="5" eb="6">
      <t>タ</t>
    </rPh>
    <rPh sb="6" eb="8">
      <t>ホイク</t>
    </rPh>
    <rPh sb="8" eb="10">
      <t>カツドウ</t>
    </rPh>
    <rPh sb="11" eb="13">
      <t>ヒツヨウ</t>
    </rPh>
    <rPh sb="14" eb="16">
      <t>ビヒン</t>
    </rPh>
    <phoneticPr fontId="1"/>
  </si>
  <si>
    <t>多摩
産材</t>
    <rPh sb="0" eb="2">
      <t>タマ</t>
    </rPh>
    <rPh sb="3" eb="5">
      <t>サンザイ</t>
    </rPh>
    <phoneticPr fontId="1"/>
  </si>
  <si>
    <t>防犯カメラ</t>
    <rPh sb="0" eb="2">
      <t>ボウハン</t>
    </rPh>
    <phoneticPr fontId="1"/>
  </si>
  <si>
    <t>台</t>
    <rPh sb="0" eb="1">
      <t>ダイ</t>
    </rPh>
    <phoneticPr fontId="1"/>
  </si>
  <si>
    <t>脚</t>
    <rPh sb="0" eb="1">
      <t>キャク</t>
    </rPh>
    <phoneticPr fontId="1"/>
  </si>
  <si>
    <t>式</t>
    <rPh sb="0" eb="1">
      <t>シキ</t>
    </rPh>
    <phoneticPr fontId="1"/>
  </si>
  <si>
    <t>安全柵</t>
    <rPh sb="0" eb="2">
      <t>アンゼン</t>
    </rPh>
    <rPh sb="2" eb="3">
      <t>サク</t>
    </rPh>
    <phoneticPr fontId="1"/>
  </si>
  <si>
    <t>個</t>
    <rPh sb="0" eb="1">
      <t>コ</t>
    </rPh>
    <phoneticPr fontId="1"/>
  </si>
  <si>
    <t>乳幼児用椅子</t>
    <rPh sb="0" eb="1">
      <t>ニュウ</t>
    </rPh>
    <rPh sb="1" eb="4">
      <t>ヨウジヨウ</t>
    </rPh>
    <rPh sb="4" eb="6">
      <t>イス</t>
    </rPh>
    <phoneticPr fontId="1"/>
  </si>
  <si>
    <t>室内すべり台</t>
    <rPh sb="0" eb="2">
      <t>シツナイ</t>
    </rPh>
    <rPh sb="5" eb="6">
      <t>ダイ</t>
    </rPh>
    <phoneticPr fontId="1"/>
  </si>
  <si>
    <t>②</t>
    <phoneticPr fontId="1"/>
  </si>
  <si>
    <t>小　　　　計</t>
    <rPh sb="0" eb="1">
      <t>コ</t>
    </rPh>
    <rPh sb="5" eb="6">
      <t>ケイ</t>
    </rPh>
    <phoneticPr fontId="1"/>
  </si>
  <si>
    <r>
      <t>予定単価の根拠となる</t>
    </r>
    <r>
      <rPr>
        <b/>
        <u/>
        <sz val="9"/>
        <color theme="1"/>
        <rFont val="ＭＳ Ｐゴシック"/>
        <family val="3"/>
        <charset val="128"/>
        <scheme val="minor"/>
      </rPr>
      <t>見積書</t>
    </r>
    <r>
      <rPr>
        <sz val="9"/>
        <color theme="1"/>
        <rFont val="ＭＳ Ｐゴシック"/>
        <family val="3"/>
        <charset val="128"/>
        <scheme val="minor"/>
      </rPr>
      <t>、</t>
    </r>
    <r>
      <rPr>
        <b/>
        <u/>
        <sz val="9"/>
        <color theme="1"/>
        <rFont val="ＭＳ Ｐゴシック"/>
        <family val="3"/>
        <charset val="128"/>
        <scheme val="minor"/>
      </rPr>
      <t>カタログ等の写しを添付</t>
    </r>
    <r>
      <rPr>
        <sz val="9"/>
        <color theme="1"/>
        <rFont val="ＭＳ Ｐゴシック"/>
        <family val="3"/>
        <charset val="128"/>
        <scheme val="minor"/>
      </rPr>
      <t>すること。</t>
    </r>
    <rPh sb="0" eb="2">
      <t>ヨテイ</t>
    </rPh>
    <rPh sb="2" eb="4">
      <t>タンカ</t>
    </rPh>
    <rPh sb="5" eb="7">
      <t>コンキョ</t>
    </rPh>
    <rPh sb="10" eb="13">
      <t>ミツモリショ</t>
    </rPh>
    <rPh sb="18" eb="19">
      <t>トウ</t>
    </rPh>
    <rPh sb="20" eb="21">
      <t>ウツ</t>
    </rPh>
    <rPh sb="23" eb="25">
      <t>テンプ</t>
    </rPh>
    <phoneticPr fontId="1"/>
  </si>
  <si>
    <t>様式に書ききれない場合は、適宜行を追加すること。</t>
    <rPh sb="0" eb="2">
      <t>ヨウシキ</t>
    </rPh>
    <rPh sb="3" eb="4">
      <t>カ</t>
    </rPh>
    <rPh sb="9" eb="11">
      <t>バアイ</t>
    </rPh>
    <rPh sb="13" eb="15">
      <t>テキギ</t>
    </rPh>
    <rPh sb="15" eb="16">
      <t>ギョウ</t>
    </rPh>
    <rPh sb="17" eb="19">
      <t>ツイカ</t>
    </rPh>
    <phoneticPr fontId="1"/>
  </si>
  <si>
    <t>積木</t>
    <rPh sb="0" eb="2">
      <t>ツミキ</t>
    </rPh>
    <phoneticPr fontId="1"/>
  </si>
  <si>
    <t>組</t>
    <rPh sb="0" eb="1">
      <t>ク</t>
    </rPh>
    <phoneticPr fontId="1"/>
  </si>
  <si>
    <t>①、③のいずれか小さい額</t>
    <rPh sb="8" eb="9">
      <t>チイ</t>
    </rPh>
    <rPh sb="11" eb="12">
      <t>ガク</t>
    </rPh>
    <phoneticPr fontId="1"/>
  </si>
  <si>
    <t>変更事項</t>
    <rPh sb="0" eb="2">
      <t>ヘンコウ</t>
    </rPh>
    <rPh sb="2" eb="4">
      <t>ジコウ</t>
    </rPh>
    <phoneticPr fontId="1"/>
  </si>
  <si>
    <t>支給申請額の算定</t>
    <rPh sb="0" eb="2">
      <t>シキュウ</t>
    </rPh>
    <rPh sb="2" eb="4">
      <t>シンセイ</t>
    </rPh>
    <rPh sb="4" eb="5">
      <t>ガク</t>
    </rPh>
    <rPh sb="6" eb="8">
      <t>サンテイ</t>
    </rPh>
    <phoneticPr fontId="1"/>
  </si>
  <si>
    <t>助成対象経費</t>
    <rPh sb="0" eb="2">
      <t>ジョセイ</t>
    </rPh>
    <rPh sb="2" eb="4">
      <t>タイショウ</t>
    </rPh>
    <rPh sb="4" eb="6">
      <t>ケイヒ</t>
    </rPh>
    <phoneticPr fontId="1"/>
  </si>
  <si>
    <t>平成　　年度企業主導型保育施設設置促進事業計画書（変更後）</t>
    <phoneticPr fontId="1"/>
  </si>
  <si>
    <t xml:space="preserve">　事業者名 ： </t>
    <phoneticPr fontId="1"/>
  </si>
  <si>
    <t xml:space="preserve">　施 設 名 ： </t>
    <phoneticPr fontId="1"/>
  </si>
  <si>
    <t>保育所の定員数：</t>
    <rPh sb="0" eb="2">
      <t>ホイク</t>
    </rPh>
    <rPh sb="2" eb="3">
      <t>ショ</t>
    </rPh>
    <rPh sb="4" eb="7">
      <t>テイインスウ</t>
    </rPh>
    <phoneticPr fontId="1"/>
  </si>
  <si>
    <t>購入物品等</t>
    <phoneticPr fontId="1"/>
  </si>
  <si>
    <t>　　予定購入金額</t>
    <phoneticPr fontId="1"/>
  </si>
  <si>
    <t>（品名・規格）</t>
    <phoneticPr fontId="1"/>
  </si>
  <si>
    <t>(購入予定時期)</t>
    <phoneticPr fontId="1"/>
  </si>
  <si>
    <t>単位</t>
    <rPh sb="0" eb="2">
      <t>タンイ</t>
    </rPh>
    <phoneticPr fontId="1"/>
  </si>
  <si>
    <r>
      <t xml:space="preserve">消費税分
</t>
    </r>
    <r>
      <rPr>
        <sz val="8"/>
        <color theme="1"/>
        <rFont val="ＭＳ Ｐゴシック"/>
        <family val="3"/>
        <charset val="128"/>
        <scheme val="minor"/>
      </rPr>
      <t>（対象外）</t>
    </r>
    <rPh sb="0" eb="3">
      <t>ショウヒゼイ</t>
    </rPh>
    <rPh sb="3" eb="4">
      <t>ブン</t>
    </rPh>
    <rPh sb="6" eb="9">
      <t>タイショウガイ</t>
    </rPh>
    <phoneticPr fontId="1"/>
  </si>
  <si>
    <t>本体価格
(助成対象経費)</t>
    <rPh sb="0" eb="2">
      <t>ホンタイ</t>
    </rPh>
    <rPh sb="2" eb="4">
      <t>カカク</t>
    </rPh>
    <rPh sb="6" eb="8">
      <t>ジョセイ</t>
    </rPh>
    <phoneticPr fontId="1"/>
  </si>
  <si>
    <r>
      <t>※</t>
    </r>
    <r>
      <rPr>
        <sz val="11"/>
        <color rgb="FF0000CC"/>
        <rFont val="ＭＳ Ｐゴシック"/>
        <family val="3"/>
        <charset val="128"/>
        <scheme val="minor"/>
      </rPr>
      <t>青字のセル</t>
    </r>
    <r>
      <rPr>
        <sz val="11"/>
        <rFont val="ＭＳ Ｐゴシック"/>
        <family val="3"/>
        <charset val="128"/>
        <scheme val="minor"/>
      </rPr>
      <t>には加減の計算式</t>
    </r>
    <r>
      <rPr>
        <sz val="11"/>
        <color theme="1"/>
        <rFont val="ＭＳ Ｐゴシック"/>
        <family val="2"/>
        <charset val="128"/>
        <scheme val="minor"/>
      </rPr>
      <t>あり</t>
    </r>
    <rPh sb="1" eb="3">
      <t>アオジ</t>
    </rPh>
    <rPh sb="8" eb="10">
      <t>カゲン</t>
    </rPh>
    <rPh sb="11" eb="13">
      <t>ケイサン</t>
    </rPh>
    <rPh sb="13" eb="14">
      <t>シキ</t>
    </rPh>
    <phoneticPr fontId="1"/>
  </si>
  <si>
    <r>
      <t>※</t>
    </r>
    <r>
      <rPr>
        <sz val="11"/>
        <color rgb="FFC00000"/>
        <rFont val="ＭＳ Ｐゴシック"/>
        <family val="3"/>
        <charset val="128"/>
        <scheme val="minor"/>
      </rPr>
      <t>茶字のセル</t>
    </r>
    <r>
      <rPr>
        <sz val="11"/>
        <rFont val="ＭＳ Ｐゴシック"/>
        <family val="3"/>
        <charset val="128"/>
        <scheme val="minor"/>
      </rPr>
      <t>には乗</t>
    </r>
    <r>
      <rPr>
        <sz val="11"/>
        <color theme="1"/>
        <rFont val="ＭＳ Ｐゴシック"/>
        <family val="2"/>
        <charset val="128"/>
        <scheme val="minor"/>
      </rPr>
      <t>除の計算式あり</t>
    </r>
    <rPh sb="1" eb="2">
      <t>チャ</t>
    </rPh>
    <rPh sb="2" eb="3">
      <t>ジ</t>
    </rPh>
    <rPh sb="8" eb="10">
      <t>ジョウジョ</t>
    </rPh>
    <rPh sb="11" eb="13">
      <t>ケイサン</t>
    </rPh>
    <rPh sb="13" eb="14">
      <t>シキ</t>
    </rPh>
    <phoneticPr fontId="1"/>
  </si>
  <si>
    <t>通常備品に係る経費</t>
    <rPh sb="0" eb="2">
      <t>ツウジョウ</t>
    </rPh>
    <rPh sb="2" eb="4">
      <t>ビヒン</t>
    </rPh>
    <rPh sb="5" eb="6">
      <t>カカ</t>
    </rPh>
    <rPh sb="7" eb="9">
      <t>ケイヒ</t>
    </rPh>
    <phoneticPr fontId="1"/>
  </si>
  <si>
    <t>①</t>
    <phoneticPr fontId="1"/>
  </si>
  <si>
    <t>多摩産材製備品に係る経費</t>
    <rPh sb="4" eb="5">
      <t>セイ</t>
    </rPh>
    <rPh sb="5" eb="7">
      <t>ビヒン</t>
    </rPh>
    <rPh sb="8" eb="9">
      <t>カカ</t>
    </rPh>
    <phoneticPr fontId="1"/>
  </si>
  <si>
    <t>（助成限度額）</t>
    <rPh sb="1" eb="3">
      <t>ジョセイ</t>
    </rPh>
    <rPh sb="3" eb="5">
      <t>ゲンド</t>
    </rPh>
    <rPh sb="5" eb="6">
      <t>ガク</t>
    </rPh>
    <phoneticPr fontId="1"/>
  </si>
  <si>
    <t>通常分に掲げる限度額</t>
    <rPh sb="0" eb="2">
      <t>ツウジョウ</t>
    </rPh>
    <rPh sb="2" eb="3">
      <t>ブン</t>
    </rPh>
    <rPh sb="4" eb="5">
      <t>カカ</t>
    </rPh>
    <rPh sb="7" eb="9">
      <t>ゲンド</t>
    </rPh>
    <rPh sb="9" eb="10">
      <t>ガク</t>
    </rPh>
    <phoneticPr fontId="1"/>
  </si>
  <si>
    <t>③</t>
    <phoneticPr fontId="1"/>
  </si>
  <si>
    <t>多摩産材製備品購入上乗せ分を加味した限度額</t>
    <rPh sb="14" eb="16">
      <t>カミ</t>
    </rPh>
    <rPh sb="18" eb="20">
      <t>ゲンド</t>
    </rPh>
    <rPh sb="20" eb="21">
      <t>ガク</t>
    </rPh>
    <phoneticPr fontId="1"/>
  </si>
  <si>
    <t>④</t>
    <phoneticPr fontId="1"/>
  </si>
  <si>
    <t>多摩産材製備品に係る経費（＝②）</t>
    <rPh sb="4" eb="5">
      <t>セイ</t>
    </rPh>
    <rPh sb="5" eb="7">
      <t>ビヒン</t>
    </rPh>
    <rPh sb="8" eb="9">
      <t>カカ</t>
    </rPh>
    <phoneticPr fontId="1"/>
  </si>
  <si>
    <t>⑤</t>
    <phoneticPr fontId="1"/>
  </si>
  <si>
    <t>支給申請額（④、⑤のいずれか小さい額で千円未満切り捨て）</t>
    <rPh sb="0" eb="2">
      <t>シキュウ</t>
    </rPh>
    <rPh sb="2" eb="4">
      <t>シンセイ</t>
    </rPh>
    <rPh sb="4" eb="5">
      <t>ガク</t>
    </rPh>
    <rPh sb="14" eb="15">
      <t>チイ</t>
    </rPh>
    <rPh sb="17" eb="18">
      <t>ガク</t>
    </rPh>
    <rPh sb="19" eb="21">
      <t>センエン</t>
    </rPh>
    <rPh sb="21" eb="23">
      <t>ミマン</t>
    </rPh>
    <rPh sb="23" eb="24">
      <t>キ</t>
    </rPh>
    <rPh sb="25" eb="26">
      <t>ス</t>
    </rPh>
    <phoneticPr fontId="1"/>
  </si>
  <si>
    <t>※</t>
    <phoneticPr fontId="1"/>
  </si>
  <si>
    <r>
      <t>多摩産材を使用した備品は、実績報告時に</t>
    </r>
    <r>
      <rPr>
        <b/>
        <u/>
        <sz val="9"/>
        <color theme="1"/>
        <rFont val="ＭＳ Ｐゴシック"/>
        <family val="3"/>
        <charset val="128"/>
        <scheme val="minor"/>
      </rPr>
      <t>多摩産材使用証明書(写）</t>
    </r>
    <r>
      <rPr>
        <sz val="9"/>
        <color theme="1"/>
        <rFont val="ＭＳ Ｐゴシック"/>
        <family val="3"/>
        <charset val="128"/>
        <scheme val="minor"/>
      </rPr>
      <t>を提出すること。</t>
    </r>
    <rPh sb="29" eb="30">
      <t>ウツ</t>
    </rPh>
    <phoneticPr fontId="1"/>
  </si>
  <si>
    <t>　事業者名 ： （株）〇〇商事　　　　　　　　　　　　　　　　　　　　</t>
    <rPh sb="9" eb="10">
      <t>カブ</t>
    </rPh>
    <rPh sb="13" eb="15">
      <t>ショウジ</t>
    </rPh>
    <phoneticPr fontId="1"/>
  </si>
  <si>
    <t>　施 設 名 ： △△保育園</t>
    <rPh sb="11" eb="14">
      <t>ホイクエン</t>
    </rPh>
    <phoneticPr fontId="1"/>
  </si>
  <si>
    <t>ベビーチェア</t>
  </si>
  <si>
    <t>ベビーテーブル</t>
  </si>
  <si>
    <t>パソコン</t>
  </si>
  <si>
    <t>※</t>
    <phoneticPr fontId="1"/>
  </si>
  <si>
    <r>
      <t>多摩産材を使用した備品は、実績報告時に</t>
    </r>
    <r>
      <rPr>
        <b/>
        <u/>
        <sz val="9"/>
        <color theme="1"/>
        <rFont val="ＭＳ Ｐゴシック"/>
        <family val="3"/>
        <charset val="128"/>
        <scheme val="minor"/>
      </rPr>
      <t>多摩産材使用証明書</t>
    </r>
    <r>
      <rPr>
        <sz val="9"/>
        <color theme="1"/>
        <rFont val="ＭＳ Ｐゴシック"/>
        <family val="3"/>
        <charset val="128"/>
        <scheme val="minor"/>
      </rPr>
      <t>を提出すること。</t>
    </r>
    <phoneticPr fontId="1"/>
  </si>
  <si>
    <t>単価変更</t>
    <rPh sb="0" eb="2">
      <t>タンカ</t>
    </rPh>
    <rPh sb="2" eb="4">
      <t>ヘンコウ</t>
    </rPh>
    <phoneticPr fontId="1"/>
  </si>
  <si>
    <t>業務用冷凍冷蔵庫</t>
    <rPh sb="0" eb="3">
      <t>ギョウムヨウ</t>
    </rPh>
    <rPh sb="3" eb="5">
      <t>レイトウ</t>
    </rPh>
    <rPh sb="5" eb="8">
      <t>レイゾウコ</t>
    </rPh>
    <phoneticPr fontId="1"/>
  </si>
  <si>
    <t>新規追加</t>
    <rPh sb="0" eb="2">
      <t>シンキ</t>
    </rPh>
    <rPh sb="2" eb="4">
      <t>ツイカ</t>
    </rPh>
    <phoneticPr fontId="1"/>
  </si>
  <si>
    <t>職員用事務机</t>
    <rPh sb="0" eb="2">
      <t>ショクイン</t>
    </rPh>
    <rPh sb="2" eb="3">
      <t>ヨウ</t>
    </rPh>
    <rPh sb="3" eb="5">
      <t>ジム</t>
    </rPh>
    <rPh sb="5" eb="6">
      <t>ヅクエ</t>
    </rPh>
    <phoneticPr fontId="1"/>
  </si>
  <si>
    <t>職員用椅子</t>
    <rPh sb="0" eb="2">
      <t>ショクイン</t>
    </rPh>
    <rPh sb="2" eb="3">
      <t>ヨウ</t>
    </rPh>
    <rPh sb="3" eb="5">
      <t>イス</t>
    </rPh>
    <phoneticPr fontId="1"/>
  </si>
  <si>
    <t>○</t>
  </si>
  <si>
    <t>別紙３（様式第３号関係）</t>
    <rPh sb="8" eb="9">
      <t>ゴウ</t>
    </rPh>
    <phoneticPr fontId="1"/>
  </si>
  <si>
    <t>予定単価
（税込）</t>
    <rPh sb="0" eb="2">
      <t>ヨテイ</t>
    </rPh>
    <rPh sb="2" eb="4">
      <t>タンカ</t>
    </rPh>
    <rPh sb="6" eb="8">
      <t>ゼイコミ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</si>
</sst>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#&quot;円&quot;"/>
    <numFmt numFmtId="177" formatCode="#,##0&quot;円&quot;;&quot;▲ &quot;#,##0&quot;円&quot;"/>
    <numFmt numFmtId="178" formatCode="\(#,##0&quot;円）&quot;;&quot;（▲ &quot;#,##0&quot;円）&quot;"/>
    <numFmt numFmtId="179" formatCode="#,###&quot;名&quot;"/>
    <numFmt numFmtId="180" formatCode="[$-411]ge\.m\.d;@"/>
  </numFmts>
  <fonts count="3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u/>
      <sz val="9"/>
      <color theme="1"/>
      <name val="ＭＳ Ｐゴシック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11"/>
      <color rgb="FF0000CC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1"/>
      <color rgb="FF0000CC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rgb="FF0000CC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rgb="FFC00000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rgb="FF0000CC"/>
      <name val="ＭＳ Ｐゴシック"/>
      <family val="2"/>
      <charset val="128"/>
      <scheme val="minor"/>
    </font>
    <font>
      <i/>
      <sz val="9"/>
      <color theme="1"/>
      <name val="ＭＳ Ｐ明朝"/>
      <family val="1"/>
      <charset val="128"/>
    </font>
    <font>
      <i/>
      <sz val="11"/>
      <color theme="1"/>
      <name val="ＭＳ Ｐ明朝"/>
      <family val="1"/>
      <charset val="128"/>
    </font>
    <font>
      <i/>
      <sz val="8"/>
      <color theme="1"/>
      <name val="ＭＳ Ｐ明朝"/>
      <family val="1"/>
      <charset val="128"/>
    </font>
    <font>
      <i/>
      <sz val="9"/>
      <color rgb="FFC00000"/>
      <name val="ＭＳ Ｐ明朝"/>
      <family val="1"/>
      <charset val="128"/>
    </font>
    <font>
      <i/>
      <sz val="9"/>
      <color rgb="FF0000CC"/>
      <name val="ＭＳ Ｐ明朝"/>
      <family val="1"/>
      <charset val="128"/>
    </font>
    <font>
      <i/>
      <sz val="10"/>
      <color theme="1"/>
      <name val="ＭＳ Ｐ明朝"/>
      <family val="1"/>
      <charset val="128"/>
    </font>
    <font>
      <i/>
      <sz val="10"/>
      <color rgb="FF0000CC"/>
      <name val="ＭＳ Ｐ明朝"/>
      <family val="1"/>
      <charset val="128"/>
    </font>
    <font>
      <b/>
      <i/>
      <sz val="10"/>
      <color theme="1"/>
      <name val="ＭＳ Ｐ明朝"/>
      <family val="1"/>
      <charset val="128"/>
    </font>
    <font>
      <b/>
      <i/>
      <sz val="8"/>
      <color theme="1"/>
      <name val="ＭＳ Ｐ明朝"/>
      <family val="1"/>
      <charset val="128"/>
    </font>
    <font>
      <b/>
      <i/>
      <sz val="9"/>
      <color theme="1"/>
      <name val="ＭＳ Ｐ明朝"/>
      <family val="1"/>
      <charset val="128"/>
    </font>
    <font>
      <b/>
      <i/>
      <sz val="9"/>
      <color rgb="FFC00000"/>
      <name val="ＭＳ Ｐ明朝"/>
      <family val="1"/>
      <charset val="128"/>
    </font>
    <font>
      <b/>
      <i/>
      <sz val="9"/>
      <color rgb="FF0000CC"/>
      <name val="ＭＳ Ｐ明朝"/>
      <family val="1"/>
      <charset val="128"/>
    </font>
    <font>
      <b/>
      <sz val="10"/>
      <color rgb="FF0000CC"/>
      <name val="ＭＳ Ｐゴシック"/>
      <family val="2"/>
      <charset val="128"/>
      <scheme val="minor"/>
    </font>
    <font>
      <sz val="9"/>
      <color rgb="FF0000CC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2"/>
        <bgColor theme="0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shrinkToFit="1"/>
    </xf>
    <xf numFmtId="0" fontId="12" fillId="2" borderId="25" xfId="0" applyFont="1" applyFill="1" applyBorder="1" applyAlignment="1">
      <alignment vertical="center" shrinkToFit="1"/>
    </xf>
    <xf numFmtId="0" fontId="12" fillId="2" borderId="3" xfId="0" applyFont="1" applyFill="1" applyBorder="1">
      <alignment vertical="center"/>
    </xf>
    <xf numFmtId="0" fontId="12" fillId="2" borderId="16" xfId="0" applyFont="1" applyFill="1" applyBorder="1">
      <alignment vertical="center"/>
    </xf>
    <xf numFmtId="0" fontId="0" fillId="2" borderId="29" xfId="0" applyFill="1" applyBorder="1" applyAlignment="1">
      <alignment horizontal="center" vertical="center"/>
    </xf>
    <xf numFmtId="0" fontId="0" fillId="2" borderId="32" xfId="0" applyFill="1" applyBorder="1">
      <alignment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vertical="center"/>
    </xf>
    <xf numFmtId="0" fontId="0" fillId="2" borderId="30" xfId="0" applyFill="1" applyBorder="1">
      <alignment vertical="center"/>
    </xf>
    <xf numFmtId="0" fontId="0" fillId="2" borderId="30" xfId="0" applyFill="1" applyBorder="1" applyAlignment="1">
      <alignment vertical="center"/>
    </xf>
    <xf numFmtId="0" fontId="0" fillId="2" borderId="27" xfId="0" applyFill="1" applyBorder="1">
      <alignment vertical="center"/>
    </xf>
    <xf numFmtId="177" fontId="0" fillId="2" borderId="0" xfId="0" applyNumberFormat="1" applyFill="1">
      <alignment vertical="center"/>
    </xf>
    <xf numFmtId="177" fontId="0" fillId="2" borderId="0" xfId="0" applyNumberFormat="1" applyFill="1" applyAlignment="1">
      <alignment horizontal="center" vertical="center"/>
    </xf>
    <xf numFmtId="0" fontId="6" fillId="2" borderId="0" xfId="0" applyFont="1" applyFill="1">
      <alignment vertical="center"/>
    </xf>
    <xf numFmtId="0" fontId="0" fillId="2" borderId="0" xfId="0" applyFill="1" applyBorder="1">
      <alignment vertical="center"/>
    </xf>
    <xf numFmtId="0" fontId="0" fillId="2" borderId="36" xfId="0" applyFill="1" applyBorder="1">
      <alignment vertical="center"/>
    </xf>
    <xf numFmtId="177" fontId="0" fillId="2" borderId="0" xfId="0" applyNumberFormat="1" applyFill="1" applyBorder="1">
      <alignment vertical="center"/>
    </xf>
    <xf numFmtId="0" fontId="6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>
      <alignment vertical="center"/>
    </xf>
    <xf numFmtId="0" fontId="7" fillId="2" borderId="0" xfId="0" applyFont="1" applyFill="1" applyAlignment="1">
      <alignment vertical="center"/>
    </xf>
    <xf numFmtId="0" fontId="12" fillId="2" borderId="27" xfId="0" applyFont="1" applyFill="1" applyBorder="1" applyAlignment="1">
      <alignment vertical="center"/>
    </xf>
    <xf numFmtId="0" fontId="7" fillId="2" borderId="27" xfId="0" applyFont="1" applyFill="1" applyBorder="1" applyAlignment="1">
      <alignment horizontal="right" vertical="center"/>
    </xf>
    <xf numFmtId="179" fontId="0" fillId="2" borderId="27" xfId="0" applyNumberForma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shrinkToFit="1"/>
    </xf>
    <xf numFmtId="0" fontId="11" fillId="3" borderId="20" xfId="0" applyFont="1" applyFill="1" applyBorder="1" applyAlignment="1">
      <alignment horizontal="center" vertical="center" wrapText="1" shrinkToFit="1"/>
    </xf>
    <xf numFmtId="0" fontId="9" fillId="3" borderId="3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/>
    </xf>
    <xf numFmtId="0" fontId="6" fillId="2" borderId="25" xfId="0" applyFont="1" applyFill="1" applyBorder="1" applyAlignment="1">
      <alignment horizontal="center" vertical="center" shrinkToFit="1"/>
    </xf>
    <xf numFmtId="180" fontId="6" fillId="2" borderId="23" xfId="0" applyNumberFormat="1" applyFont="1" applyFill="1" applyBorder="1" applyAlignment="1">
      <alignment vertical="center"/>
    </xf>
    <xf numFmtId="176" fontId="6" fillId="2" borderId="23" xfId="0" applyNumberFormat="1" applyFont="1" applyFill="1" applyBorder="1" applyAlignment="1">
      <alignment vertical="center"/>
    </xf>
    <xf numFmtId="0" fontId="6" fillId="2" borderId="24" xfId="0" applyFont="1" applyFill="1" applyBorder="1" applyAlignment="1">
      <alignment vertical="center"/>
    </xf>
    <xf numFmtId="0" fontId="16" fillId="2" borderId="12" xfId="0" applyFont="1" applyFill="1" applyBorder="1" applyAlignment="1">
      <alignment vertical="center"/>
    </xf>
    <xf numFmtId="176" fontId="6" fillId="2" borderId="1" xfId="0" applyNumberFormat="1" applyFont="1" applyFill="1" applyBorder="1" applyAlignment="1">
      <alignment vertical="center"/>
    </xf>
    <xf numFmtId="176" fontId="6" fillId="2" borderId="39" xfId="0" applyNumberFormat="1" applyFont="1" applyFill="1" applyBorder="1" applyAlignment="1">
      <alignment vertical="center"/>
    </xf>
    <xf numFmtId="0" fontId="16" fillId="2" borderId="4" xfId="0" applyFont="1" applyFill="1" applyBorder="1">
      <alignment vertical="center"/>
    </xf>
    <xf numFmtId="0" fontId="6" fillId="2" borderId="4" xfId="0" applyFont="1" applyFill="1" applyBorder="1" applyAlignment="1">
      <alignment horizontal="center" vertical="center"/>
    </xf>
    <xf numFmtId="180" fontId="6" fillId="2" borderId="21" xfId="0" applyNumberFormat="1" applyFont="1" applyFill="1" applyBorder="1">
      <alignment vertical="center"/>
    </xf>
    <xf numFmtId="176" fontId="6" fillId="2" borderId="21" xfId="0" applyNumberFormat="1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16" fillId="2" borderId="14" xfId="0" applyFont="1" applyFill="1" applyBorder="1">
      <alignment vertical="center"/>
    </xf>
    <xf numFmtId="176" fontId="19" fillId="2" borderId="30" xfId="0" applyNumberFormat="1" applyFont="1" applyFill="1" applyBorder="1">
      <alignment vertical="center"/>
    </xf>
    <xf numFmtId="176" fontId="17" fillId="2" borderId="41" xfId="0" applyNumberFormat="1" applyFont="1" applyFill="1" applyBorder="1">
      <alignment vertical="center"/>
    </xf>
    <xf numFmtId="0" fontId="5" fillId="2" borderId="10" xfId="0" applyFont="1" applyFill="1" applyBorder="1" applyAlignment="1">
      <alignment vertical="center"/>
    </xf>
    <xf numFmtId="0" fontId="16" fillId="2" borderId="17" xfId="0" applyFont="1" applyFill="1" applyBorder="1">
      <alignment vertical="center"/>
    </xf>
    <xf numFmtId="0" fontId="6" fillId="2" borderId="17" xfId="0" applyFont="1" applyFill="1" applyBorder="1" applyAlignment="1">
      <alignment horizontal="center" vertical="center"/>
    </xf>
    <xf numFmtId="180" fontId="6" fillId="2" borderId="19" xfId="0" applyNumberFormat="1" applyFont="1" applyFill="1" applyBorder="1">
      <alignment vertical="center"/>
    </xf>
    <xf numFmtId="176" fontId="6" fillId="2" borderId="19" xfId="0" applyNumberFormat="1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16" fillId="2" borderId="18" xfId="0" applyFont="1" applyFill="1" applyBorder="1">
      <alignment vertical="center"/>
    </xf>
    <xf numFmtId="176" fontId="19" fillId="2" borderId="42" xfId="0" applyNumberFormat="1" applyFont="1" applyFill="1" applyBorder="1">
      <alignment vertical="center"/>
    </xf>
    <xf numFmtId="176" fontId="17" fillId="2" borderId="43" xfId="0" applyNumberFormat="1" applyFont="1" applyFill="1" applyBorder="1">
      <alignment vertical="center"/>
    </xf>
    <xf numFmtId="0" fontId="21" fillId="2" borderId="31" xfId="0" applyFont="1" applyFill="1" applyBorder="1" applyAlignment="1">
      <alignment vertical="center"/>
    </xf>
    <xf numFmtId="0" fontId="0" fillId="2" borderId="44" xfId="0" applyFill="1" applyBorder="1" applyAlignment="1">
      <alignment horizontal="center" vertical="center"/>
    </xf>
    <xf numFmtId="0" fontId="22" fillId="2" borderId="4" xfId="0" applyFont="1" applyFill="1" applyBorder="1" applyAlignment="1">
      <alignment vertical="center"/>
    </xf>
    <xf numFmtId="0" fontId="5" fillId="2" borderId="30" xfId="0" applyFont="1" applyFill="1" applyBorder="1" applyAlignment="1">
      <alignment horizontal="right" vertical="center"/>
    </xf>
    <xf numFmtId="0" fontId="5" fillId="2" borderId="46" xfId="0" applyFont="1" applyFill="1" applyBorder="1" applyAlignment="1">
      <alignment horizontal="right" vertical="center"/>
    </xf>
    <xf numFmtId="0" fontId="18" fillId="2" borderId="26" xfId="0" applyFont="1" applyFill="1" applyBorder="1" applyAlignment="1">
      <alignment vertical="center"/>
    </xf>
    <xf numFmtId="0" fontId="18" fillId="2" borderId="27" xfId="0" applyFont="1" applyFill="1" applyBorder="1" applyAlignment="1">
      <alignment vertical="center"/>
    </xf>
    <xf numFmtId="0" fontId="18" fillId="2" borderId="27" xfId="0" applyFont="1" applyFill="1" applyBorder="1">
      <alignment vertical="center"/>
    </xf>
    <xf numFmtId="0" fontId="0" fillId="2" borderId="47" xfId="0" applyFill="1" applyBorder="1" applyAlignment="1">
      <alignment vertical="center"/>
    </xf>
    <xf numFmtId="0" fontId="18" fillId="2" borderId="0" xfId="0" applyFont="1" applyFill="1">
      <alignment vertical="center"/>
    </xf>
    <xf numFmtId="0" fontId="22" fillId="2" borderId="0" xfId="0" applyFont="1" applyFill="1">
      <alignment vertical="center"/>
    </xf>
    <xf numFmtId="177" fontId="7" fillId="2" borderId="0" xfId="0" applyNumberFormat="1" applyFont="1" applyFill="1">
      <alignment vertical="center"/>
    </xf>
    <xf numFmtId="0" fontId="22" fillId="2" borderId="27" xfId="0" applyFont="1" applyFill="1" applyBorder="1">
      <alignment vertical="center"/>
    </xf>
    <xf numFmtId="0" fontId="18" fillId="2" borderId="35" xfId="0" applyFont="1" applyFill="1" applyBorder="1">
      <alignment vertical="center"/>
    </xf>
    <xf numFmtId="0" fontId="13" fillId="2" borderId="29" xfId="0" applyFont="1" applyFill="1" applyBorder="1" applyAlignment="1">
      <alignment horizontal="center" vertical="center"/>
    </xf>
    <xf numFmtId="0" fontId="18" fillId="2" borderId="33" xfId="0" applyFont="1" applyFill="1" applyBorder="1" applyAlignment="1">
      <alignment vertical="center"/>
    </xf>
    <xf numFmtId="0" fontId="18" fillId="2" borderId="36" xfId="0" applyFont="1" applyFill="1" applyBorder="1">
      <alignment vertical="center"/>
    </xf>
    <xf numFmtId="178" fontId="24" fillId="2" borderId="0" xfId="0" applyNumberFormat="1" applyFont="1" applyFill="1">
      <alignment vertical="center"/>
    </xf>
    <xf numFmtId="179" fontId="25" fillId="2" borderId="27" xfId="0" applyNumberFormat="1" applyFont="1" applyFill="1" applyBorder="1" applyAlignment="1">
      <alignment horizontal="left" vertical="center"/>
    </xf>
    <xf numFmtId="0" fontId="26" fillId="2" borderId="4" xfId="0" applyFont="1" applyFill="1" applyBorder="1">
      <alignment vertical="center"/>
    </xf>
    <xf numFmtId="0" fontId="24" fillId="2" borderId="4" xfId="0" applyFont="1" applyFill="1" applyBorder="1" applyAlignment="1">
      <alignment horizontal="center" vertical="center"/>
    </xf>
    <xf numFmtId="180" fontId="24" fillId="2" borderId="21" xfId="0" applyNumberFormat="1" applyFont="1" applyFill="1" applyBorder="1">
      <alignment vertical="center"/>
    </xf>
    <xf numFmtId="176" fontId="24" fillId="2" borderId="21" xfId="0" applyNumberFormat="1" applyFont="1" applyFill="1" applyBorder="1">
      <alignment vertical="center"/>
    </xf>
    <xf numFmtId="0" fontId="24" fillId="2" borderId="4" xfId="0" applyFont="1" applyFill="1" applyBorder="1">
      <alignment vertical="center"/>
    </xf>
    <xf numFmtId="0" fontId="26" fillId="2" borderId="14" xfId="0" applyFont="1" applyFill="1" applyBorder="1">
      <alignment vertical="center"/>
    </xf>
    <xf numFmtId="176" fontId="27" fillId="2" borderId="30" xfId="0" applyNumberFormat="1" applyFont="1" applyFill="1" applyBorder="1">
      <alignment vertical="center"/>
    </xf>
    <xf numFmtId="176" fontId="27" fillId="2" borderId="21" xfId="0" applyNumberFormat="1" applyFont="1" applyFill="1" applyBorder="1">
      <alignment vertical="center"/>
    </xf>
    <xf numFmtId="176" fontId="28" fillId="2" borderId="41" xfId="0" applyNumberFormat="1" applyFont="1" applyFill="1" applyBorder="1">
      <alignment vertical="center"/>
    </xf>
    <xf numFmtId="176" fontId="28" fillId="2" borderId="40" xfId="0" applyNumberFormat="1" applyFont="1" applyFill="1" applyBorder="1">
      <alignment vertical="center"/>
    </xf>
    <xf numFmtId="176" fontId="28" fillId="2" borderId="45" xfId="0" applyNumberFormat="1" applyFont="1" applyFill="1" applyBorder="1">
      <alignment vertical="center"/>
    </xf>
    <xf numFmtId="176" fontId="24" fillId="2" borderId="41" xfId="0" applyNumberFormat="1" applyFont="1" applyFill="1" applyBorder="1">
      <alignment vertical="center"/>
    </xf>
    <xf numFmtId="176" fontId="28" fillId="2" borderId="48" xfId="0" applyNumberFormat="1" applyFont="1" applyFill="1" applyBorder="1">
      <alignment vertical="center"/>
    </xf>
    <xf numFmtId="177" fontId="29" fillId="2" borderId="0" xfId="0" applyNumberFormat="1" applyFont="1" applyFill="1">
      <alignment vertical="center"/>
    </xf>
    <xf numFmtId="177" fontId="30" fillId="2" borderId="27" xfId="0" applyNumberFormat="1" applyFont="1" applyFill="1" applyBorder="1">
      <alignment vertical="center"/>
    </xf>
    <xf numFmtId="177" fontId="30" fillId="2" borderId="0" xfId="0" applyNumberFormat="1" applyFont="1" applyFill="1">
      <alignment vertical="center"/>
    </xf>
    <xf numFmtId="177" fontId="31" fillId="2" borderId="34" xfId="0" applyNumberFormat="1" applyFont="1" applyFill="1" applyBorder="1">
      <alignment vertical="center"/>
    </xf>
    <xf numFmtId="0" fontId="32" fillId="2" borderId="4" xfId="0" applyFont="1" applyFill="1" applyBorder="1">
      <alignment vertical="center"/>
    </xf>
    <xf numFmtId="0" fontId="33" fillId="2" borderId="4" xfId="0" applyFont="1" applyFill="1" applyBorder="1" applyAlignment="1">
      <alignment horizontal="center" vertical="center"/>
    </xf>
    <xf numFmtId="180" fontId="33" fillId="2" borderId="21" xfId="0" applyNumberFormat="1" applyFont="1" applyFill="1" applyBorder="1">
      <alignment vertical="center"/>
    </xf>
    <xf numFmtId="176" fontId="33" fillId="2" borderId="21" xfId="0" applyNumberFormat="1" applyFont="1" applyFill="1" applyBorder="1">
      <alignment vertical="center"/>
    </xf>
    <xf numFmtId="0" fontId="33" fillId="2" borderId="4" xfId="0" applyFont="1" applyFill="1" applyBorder="1">
      <alignment vertical="center"/>
    </xf>
    <xf numFmtId="0" fontId="32" fillId="2" borderId="14" xfId="0" applyFont="1" applyFill="1" applyBorder="1">
      <alignment vertical="center"/>
    </xf>
    <xf numFmtId="176" fontId="34" fillId="2" borderId="30" xfId="0" applyNumberFormat="1" applyFont="1" applyFill="1" applyBorder="1">
      <alignment vertical="center"/>
    </xf>
    <xf numFmtId="176" fontId="34" fillId="2" borderId="21" xfId="0" applyNumberFormat="1" applyFont="1" applyFill="1" applyBorder="1">
      <alignment vertical="center"/>
    </xf>
    <xf numFmtId="176" fontId="35" fillId="2" borderId="41" xfId="0" applyNumberFormat="1" applyFont="1" applyFill="1" applyBorder="1">
      <alignment vertical="center"/>
    </xf>
    <xf numFmtId="176" fontId="13" fillId="2" borderId="0" xfId="0" applyNumberFormat="1" applyFont="1" applyFill="1" applyBorder="1" applyAlignment="1">
      <alignment horizontal="left" vertical="center"/>
    </xf>
    <xf numFmtId="176" fontId="0" fillId="2" borderId="0" xfId="0" applyNumberFormat="1" applyFill="1" applyBorder="1" applyAlignment="1">
      <alignment horizontal="left" vertical="center"/>
    </xf>
    <xf numFmtId="176" fontId="10" fillId="2" borderId="0" xfId="0" applyNumberFormat="1" applyFont="1" applyFill="1" applyBorder="1" applyAlignment="1">
      <alignment horizontal="left" vertical="center"/>
    </xf>
    <xf numFmtId="177" fontId="0" fillId="2" borderId="0" xfId="0" applyNumberFormat="1" applyFill="1" applyAlignment="1">
      <alignment horizontal="left" vertical="center"/>
    </xf>
    <xf numFmtId="177" fontId="10" fillId="2" borderId="0" xfId="0" applyNumberFormat="1" applyFont="1" applyFill="1" applyAlignment="1">
      <alignment horizontal="left" vertical="center"/>
    </xf>
    <xf numFmtId="177" fontId="13" fillId="2" borderId="0" xfId="0" applyNumberFormat="1" applyFont="1" applyFill="1" applyAlignment="1">
      <alignment horizontal="left" vertical="center"/>
    </xf>
    <xf numFmtId="177" fontId="16" fillId="2" borderId="37" xfId="0" applyNumberFormat="1" applyFont="1" applyFill="1" applyBorder="1" applyAlignment="1">
      <alignment vertical="center"/>
    </xf>
    <xf numFmtId="177" fontId="32" fillId="2" borderId="7" xfId="0" applyNumberFormat="1" applyFont="1" applyFill="1" applyBorder="1">
      <alignment vertical="center"/>
    </xf>
    <xf numFmtId="177" fontId="26" fillId="2" borderId="7" xfId="0" applyNumberFormat="1" applyFont="1" applyFill="1" applyBorder="1">
      <alignment vertical="center"/>
    </xf>
    <xf numFmtId="177" fontId="16" fillId="2" borderId="7" xfId="0" applyNumberFormat="1" applyFont="1" applyFill="1" applyBorder="1">
      <alignment vertical="center"/>
    </xf>
    <xf numFmtId="177" fontId="16" fillId="2" borderId="28" xfId="0" applyNumberFormat="1" applyFont="1" applyFill="1" applyBorder="1">
      <alignment vertical="center"/>
    </xf>
    <xf numFmtId="177" fontId="36" fillId="2" borderId="34" xfId="0" applyNumberFormat="1" applyFont="1" applyFill="1" applyBorder="1">
      <alignment vertical="center"/>
    </xf>
    <xf numFmtId="176" fontId="6" fillId="4" borderId="1" xfId="0" applyNumberFormat="1" applyFont="1" applyFill="1" applyBorder="1" applyAlignment="1">
      <alignment vertical="center"/>
    </xf>
    <xf numFmtId="176" fontId="6" fillId="4" borderId="39" xfId="0" applyNumberFormat="1" applyFont="1" applyFill="1" applyBorder="1" applyAlignment="1">
      <alignment vertical="center"/>
    </xf>
    <xf numFmtId="176" fontId="17" fillId="4" borderId="40" xfId="0" applyNumberFormat="1" applyFont="1" applyFill="1" applyBorder="1">
      <alignment vertical="center"/>
    </xf>
    <xf numFmtId="176" fontId="19" fillId="4" borderId="30" xfId="0" applyNumberFormat="1" applyFont="1" applyFill="1" applyBorder="1">
      <alignment vertical="center"/>
    </xf>
    <xf numFmtId="176" fontId="19" fillId="4" borderId="21" xfId="0" applyNumberFormat="1" applyFont="1" applyFill="1" applyBorder="1">
      <alignment vertical="center"/>
    </xf>
    <xf numFmtId="176" fontId="17" fillId="4" borderId="41" xfId="0" applyNumberFormat="1" applyFont="1" applyFill="1" applyBorder="1">
      <alignment vertical="center"/>
    </xf>
    <xf numFmtId="176" fontId="19" fillId="4" borderId="42" xfId="0" applyNumberFormat="1" applyFont="1" applyFill="1" applyBorder="1">
      <alignment vertical="center"/>
    </xf>
    <xf numFmtId="176" fontId="17" fillId="4" borderId="43" xfId="0" applyNumberFormat="1" applyFont="1" applyFill="1" applyBorder="1">
      <alignment vertical="center"/>
    </xf>
    <xf numFmtId="176" fontId="17" fillId="4" borderId="45" xfId="0" applyNumberFormat="1" applyFont="1" applyFill="1" applyBorder="1">
      <alignment vertical="center"/>
    </xf>
    <xf numFmtId="176" fontId="17" fillId="4" borderId="48" xfId="0" applyNumberFormat="1" applyFont="1" applyFill="1" applyBorder="1">
      <alignment vertical="center"/>
    </xf>
    <xf numFmtId="177" fontId="23" fillId="4" borderId="0" xfId="0" applyNumberFormat="1" applyFont="1" applyFill="1">
      <alignment vertical="center"/>
    </xf>
    <xf numFmtId="177" fontId="23" fillId="4" borderId="27" xfId="0" applyNumberFormat="1" applyFont="1" applyFill="1" applyBorder="1">
      <alignment vertical="center"/>
    </xf>
    <xf numFmtId="178" fontId="37" fillId="4" borderId="0" xfId="0" applyNumberFormat="1" applyFont="1" applyFill="1">
      <alignment vertical="center"/>
    </xf>
    <xf numFmtId="0" fontId="2" fillId="2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/>
    </xf>
    <xf numFmtId="0" fontId="14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CC"/>
      <color rgb="FFFF99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703796</xdr:colOff>
      <xdr:row>0</xdr:row>
      <xdr:rowOff>76200</xdr:rowOff>
    </xdr:from>
    <xdr:ext cx="821259" cy="305048"/>
    <xdr:sp macro="" textlink="">
      <xdr:nvSpPr>
        <xdr:cNvPr id="3" name="角丸四角形 2"/>
        <xdr:cNvSpPr/>
      </xdr:nvSpPr>
      <xdr:spPr>
        <a:xfrm>
          <a:off x="6647396" y="76200"/>
          <a:ext cx="821259" cy="305048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1100" b="1">
              <a:solidFill>
                <a:srgbClr val="FF9900"/>
              </a:solidFill>
            </a:rPr>
            <a:t>記　入　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view="pageBreakPreview" zoomScaleNormal="70" zoomScaleSheetLayoutView="100" workbookViewId="0">
      <selection activeCell="I9" sqref="I9"/>
    </sheetView>
  </sheetViews>
  <sheetFormatPr defaultRowHeight="13.5"/>
  <cols>
    <col min="1" max="1" width="3.625" style="1" customWidth="1"/>
    <col min="2" max="2" width="28.75" style="1" customWidth="1"/>
    <col min="3" max="3" width="3.75" style="1" customWidth="1"/>
    <col min="4" max="4" width="7.625" style="1" customWidth="1"/>
    <col min="5" max="5" width="9.75" style="1" customWidth="1"/>
    <col min="6" max="6" width="3.875" style="1" customWidth="1"/>
    <col min="7" max="7" width="3" style="1" customWidth="1"/>
    <col min="8" max="8" width="9.625" style="1" customWidth="1"/>
    <col min="9" max="9" width="8" style="1" customWidth="1"/>
    <col min="10" max="10" width="11.75" style="1" customWidth="1"/>
    <col min="11" max="11" width="9.875" style="2" customWidth="1"/>
    <col min="12" max="12" width="4.375" style="1" customWidth="1"/>
    <col min="13" max="16384" width="9" style="1"/>
  </cols>
  <sheetData>
    <row r="1" spans="1:13" ht="15.75" customHeight="1">
      <c r="A1" s="1" t="s">
        <v>63</v>
      </c>
      <c r="I1" s="2"/>
    </row>
    <row r="2" spans="1:13" ht="30.75" customHeight="1">
      <c r="A2" s="136" t="s">
        <v>24</v>
      </c>
      <c r="B2" s="137"/>
      <c r="C2" s="137"/>
      <c r="D2" s="137"/>
      <c r="E2" s="137"/>
      <c r="F2" s="137"/>
      <c r="G2" s="137"/>
      <c r="H2" s="137"/>
      <c r="I2" s="138"/>
      <c r="J2" s="139"/>
      <c r="K2" s="139"/>
    </row>
    <row r="3" spans="1:13" ht="18.75" customHeight="1">
      <c r="A3" s="31" t="s">
        <v>25</v>
      </c>
      <c r="B3" s="3"/>
      <c r="C3" s="3"/>
      <c r="D3" s="3"/>
      <c r="E3" s="3"/>
      <c r="F3" s="3"/>
      <c r="G3" s="3"/>
      <c r="H3" s="3"/>
      <c r="I3" s="3"/>
      <c r="J3" s="3"/>
    </row>
    <row r="4" spans="1:13" ht="18.75" customHeight="1">
      <c r="A4" s="32" t="s">
        <v>26</v>
      </c>
      <c r="B4" s="4"/>
      <c r="C4" s="4"/>
      <c r="D4" s="4"/>
      <c r="E4" s="4"/>
      <c r="F4" s="4"/>
      <c r="G4" s="4"/>
      <c r="I4" s="33" t="s">
        <v>27</v>
      </c>
      <c r="J4" s="34"/>
      <c r="K4" s="5"/>
    </row>
    <row r="5" spans="1:13" ht="18.75" customHeight="1">
      <c r="A5" s="140" t="s">
        <v>28</v>
      </c>
      <c r="B5" s="141"/>
      <c r="C5" s="141"/>
      <c r="D5" s="141"/>
      <c r="E5" s="141"/>
      <c r="F5" s="141"/>
      <c r="G5" s="142"/>
      <c r="H5" s="35" t="s">
        <v>29</v>
      </c>
      <c r="I5" s="36"/>
      <c r="J5" s="37"/>
      <c r="K5" s="143" t="s">
        <v>21</v>
      </c>
    </row>
    <row r="6" spans="1:13" ht="34.5" customHeight="1">
      <c r="A6" s="6"/>
      <c r="B6" s="7" t="s">
        <v>30</v>
      </c>
      <c r="C6" s="8" t="s">
        <v>5</v>
      </c>
      <c r="D6" s="9" t="s">
        <v>31</v>
      </c>
      <c r="E6" s="9" t="s">
        <v>64</v>
      </c>
      <c r="F6" s="10" t="s">
        <v>1</v>
      </c>
      <c r="G6" s="11" t="s">
        <v>32</v>
      </c>
      <c r="H6" s="38"/>
      <c r="I6" s="39" t="s">
        <v>33</v>
      </c>
      <c r="J6" s="40" t="s">
        <v>34</v>
      </c>
      <c r="K6" s="144"/>
    </row>
    <row r="7" spans="1:13" ht="18.75" customHeight="1">
      <c r="A7" s="41" t="s">
        <v>2</v>
      </c>
      <c r="B7" s="12"/>
      <c r="C7" s="42"/>
      <c r="D7" s="43"/>
      <c r="E7" s="44"/>
      <c r="F7" s="45"/>
      <c r="G7" s="46"/>
      <c r="H7" s="123"/>
      <c r="I7" s="124"/>
      <c r="J7" s="125">
        <f>SUM(J8:J12)</f>
        <v>0</v>
      </c>
      <c r="K7" s="117"/>
      <c r="M7" s="1" t="s">
        <v>35</v>
      </c>
    </row>
    <row r="8" spans="1:13" ht="18.75" customHeight="1">
      <c r="A8" s="13">
        <v>1</v>
      </c>
      <c r="B8" s="49"/>
      <c r="C8" s="50"/>
      <c r="D8" s="51"/>
      <c r="E8" s="52"/>
      <c r="F8" s="53"/>
      <c r="G8" s="54"/>
      <c r="H8" s="126">
        <f>E8*F8</f>
        <v>0</v>
      </c>
      <c r="I8" s="127">
        <f>ROUNDUP(H8*8/108,0)</f>
        <v>0</v>
      </c>
      <c r="J8" s="128">
        <f>H8-I8</f>
        <v>0</v>
      </c>
      <c r="K8" s="120"/>
      <c r="M8" s="1" t="s">
        <v>36</v>
      </c>
    </row>
    <row r="9" spans="1:13" ht="18.75" customHeight="1">
      <c r="A9" s="13">
        <v>2</v>
      </c>
      <c r="B9" s="49"/>
      <c r="C9" s="50"/>
      <c r="D9" s="51"/>
      <c r="E9" s="52"/>
      <c r="F9" s="53"/>
      <c r="G9" s="54"/>
      <c r="H9" s="126">
        <f t="shared" ref="H9:H12" si="0">E9*F9</f>
        <v>0</v>
      </c>
      <c r="I9" s="127">
        <f t="shared" ref="I9:I12" si="1">ROUNDUP(H9*8/108,0)</f>
        <v>0</v>
      </c>
      <c r="J9" s="128">
        <f t="shared" ref="J9:J12" si="2">H9-I9</f>
        <v>0</v>
      </c>
      <c r="K9" s="120"/>
    </row>
    <row r="10" spans="1:13" ht="18.75" customHeight="1">
      <c r="A10" s="13">
        <v>3</v>
      </c>
      <c r="B10" s="49"/>
      <c r="C10" s="50"/>
      <c r="D10" s="51"/>
      <c r="E10" s="52"/>
      <c r="F10" s="53"/>
      <c r="G10" s="54"/>
      <c r="H10" s="126">
        <f t="shared" si="0"/>
        <v>0</v>
      </c>
      <c r="I10" s="127">
        <f t="shared" si="1"/>
        <v>0</v>
      </c>
      <c r="J10" s="128">
        <f t="shared" si="2"/>
        <v>0</v>
      </c>
      <c r="K10" s="120"/>
    </row>
    <row r="11" spans="1:13" ht="18.75" customHeight="1">
      <c r="A11" s="13">
        <v>4</v>
      </c>
      <c r="B11" s="49"/>
      <c r="C11" s="50"/>
      <c r="D11" s="51"/>
      <c r="E11" s="52"/>
      <c r="F11" s="53"/>
      <c r="G11" s="54"/>
      <c r="H11" s="126">
        <f t="shared" si="0"/>
        <v>0</v>
      </c>
      <c r="I11" s="127">
        <f t="shared" si="1"/>
        <v>0</v>
      </c>
      <c r="J11" s="128">
        <f t="shared" si="2"/>
        <v>0</v>
      </c>
      <c r="K11" s="120"/>
    </row>
    <row r="12" spans="1:13" ht="18.75" customHeight="1">
      <c r="A12" s="13">
        <v>5</v>
      </c>
      <c r="B12" s="49"/>
      <c r="C12" s="50"/>
      <c r="D12" s="51"/>
      <c r="E12" s="52"/>
      <c r="F12" s="53"/>
      <c r="G12" s="54"/>
      <c r="H12" s="126">
        <f t="shared" si="0"/>
        <v>0</v>
      </c>
      <c r="I12" s="127">
        <f t="shared" si="1"/>
        <v>0</v>
      </c>
      <c r="J12" s="128">
        <f t="shared" si="2"/>
        <v>0</v>
      </c>
      <c r="K12" s="120"/>
    </row>
    <row r="13" spans="1:13" ht="18.75" customHeight="1">
      <c r="A13" s="41" t="s">
        <v>3</v>
      </c>
      <c r="B13" s="12"/>
      <c r="C13" s="42"/>
      <c r="D13" s="43"/>
      <c r="E13" s="44"/>
      <c r="F13" s="45"/>
      <c r="G13" s="46"/>
      <c r="H13" s="123"/>
      <c r="I13" s="124"/>
      <c r="J13" s="125">
        <f>SUM(J14:J18)</f>
        <v>0</v>
      </c>
      <c r="K13" s="117"/>
    </row>
    <row r="14" spans="1:13" ht="18.75" customHeight="1">
      <c r="A14" s="13">
        <v>1</v>
      </c>
      <c r="B14" s="49"/>
      <c r="C14" s="50"/>
      <c r="D14" s="51"/>
      <c r="E14" s="52"/>
      <c r="F14" s="53"/>
      <c r="G14" s="54"/>
      <c r="H14" s="126">
        <f t="shared" ref="H14:H18" si="3">E14*F14</f>
        <v>0</v>
      </c>
      <c r="I14" s="127">
        <f>ROUNDUP(H14*8/108,0)</f>
        <v>0</v>
      </c>
      <c r="J14" s="128">
        <f t="shared" ref="J14:J18" si="4">H14-I14</f>
        <v>0</v>
      </c>
      <c r="K14" s="120"/>
    </row>
    <row r="15" spans="1:13" ht="18.75" customHeight="1">
      <c r="A15" s="13">
        <v>2</v>
      </c>
      <c r="B15" s="49"/>
      <c r="C15" s="50"/>
      <c r="D15" s="51"/>
      <c r="E15" s="52"/>
      <c r="F15" s="53"/>
      <c r="G15" s="54"/>
      <c r="H15" s="126">
        <f t="shared" si="3"/>
        <v>0</v>
      </c>
      <c r="I15" s="127">
        <f t="shared" ref="I15:I18" si="5">ROUNDUP(H15*8/108,0)</f>
        <v>0</v>
      </c>
      <c r="J15" s="128">
        <f t="shared" si="4"/>
        <v>0</v>
      </c>
      <c r="K15" s="120"/>
    </row>
    <row r="16" spans="1:13" ht="18.75" customHeight="1">
      <c r="A16" s="13">
        <v>3</v>
      </c>
      <c r="B16" s="49"/>
      <c r="C16" s="50"/>
      <c r="D16" s="51"/>
      <c r="E16" s="52"/>
      <c r="F16" s="53"/>
      <c r="G16" s="54"/>
      <c r="H16" s="126">
        <f t="shared" si="3"/>
        <v>0</v>
      </c>
      <c r="I16" s="127">
        <f t="shared" si="5"/>
        <v>0</v>
      </c>
      <c r="J16" s="128">
        <f t="shared" si="4"/>
        <v>0</v>
      </c>
      <c r="K16" s="120"/>
    </row>
    <row r="17" spans="1:11" ht="18.75" customHeight="1">
      <c r="A17" s="13">
        <v>4</v>
      </c>
      <c r="B17" s="49"/>
      <c r="C17" s="50"/>
      <c r="D17" s="51"/>
      <c r="E17" s="52"/>
      <c r="F17" s="53"/>
      <c r="G17" s="54"/>
      <c r="H17" s="126">
        <f t="shared" si="3"/>
        <v>0</v>
      </c>
      <c r="I17" s="127">
        <f t="shared" si="5"/>
        <v>0</v>
      </c>
      <c r="J17" s="128">
        <f t="shared" si="4"/>
        <v>0</v>
      </c>
      <c r="K17" s="120"/>
    </row>
    <row r="18" spans="1:11" ht="18.75" customHeight="1">
      <c r="A18" s="13">
        <v>5</v>
      </c>
      <c r="B18" s="49"/>
      <c r="C18" s="50"/>
      <c r="D18" s="51"/>
      <c r="E18" s="52"/>
      <c r="F18" s="53"/>
      <c r="G18" s="54"/>
      <c r="H18" s="126">
        <f t="shared" si="3"/>
        <v>0</v>
      </c>
      <c r="I18" s="127">
        <f t="shared" si="5"/>
        <v>0</v>
      </c>
      <c r="J18" s="128">
        <f t="shared" si="4"/>
        <v>0</v>
      </c>
      <c r="K18" s="120"/>
    </row>
    <row r="19" spans="1:11" ht="18.75" customHeight="1">
      <c r="A19" s="57" t="s">
        <v>4</v>
      </c>
      <c r="B19" s="12"/>
      <c r="C19" s="42"/>
      <c r="D19" s="43"/>
      <c r="E19" s="44"/>
      <c r="F19" s="45"/>
      <c r="G19" s="46"/>
      <c r="H19" s="123"/>
      <c r="I19" s="124"/>
      <c r="J19" s="125">
        <f>SUM(J20:J29)</f>
        <v>0</v>
      </c>
      <c r="K19" s="117"/>
    </row>
    <row r="20" spans="1:11" ht="18.75" customHeight="1">
      <c r="A20" s="13">
        <v>1</v>
      </c>
      <c r="B20" s="49"/>
      <c r="C20" s="50"/>
      <c r="D20" s="51"/>
      <c r="E20" s="52"/>
      <c r="F20" s="53"/>
      <c r="G20" s="54"/>
      <c r="H20" s="126">
        <f t="shared" ref="H20:H29" si="6">E20*F20</f>
        <v>0</v>
      </c>
      <c r="I20" s="127">
        <f>ROUNDUP(H20*8/108,0)</f>
        <v>0</v>
      </c>
      <c r="J20" s="128">
        <f t="shared" ref="J20:J29" si="7">H20-I20</f>
        <v>0</v>
      </c>
      <c r="K20" s="120"/>
    </row>
    <row r="21" spans="1:11" ht="18.75" customHeight="1">
      <c r="A21" s="13">
        <v>2</v>
      </c>
      <c r="B21" s="49"/>
      <c r="C21" s="50"/>
      <c r="D21" s="51"/>
      <c r="E21" s="52"/>
      <c r="F21" s="53"/>
      <c r="G21" s="54"/>
      <c r="H21" s="126">
        <f t="shared" si="6"/>
        <v>0</v>
      </c>
      <c r="I21" s="127">
        <f t="shared" ref="I21:I29" si="8">ROUNDUP(H21*8/108,0)</f>
        <v>0</v>
      </c>
      <c r="J21" s="128">
        <f t="shared" si="7"/>
        <v>0</v>
      </c>
      <c r="K21" s="120"/>
    </row>
    <row r="22" spans="1:11" ht="18.75" customHeight="1">
      <c r="A22" s="13">
        <v>3</v>
      </c>
      <c r="B22" s="49"/>
      <c r="C22" s="50"/>
      <c r="D22" s="51"/>
      <c r="E22" s="52"/>
      <c r="F22" s="53"/>
      <c r="G22" s="54"/>
      <c r="H22" s="126">
        <f t="shared" si="6"/>
        <v>0</v>
      </c>
      <c r="I22" s="127">
        <f t="shared" si="8"/>
        <v>0</v>
      </c>
      <c r="J22" s="128">
        <f t="shared" si="7"/>
        <v>0</v>
      </c>
      <c r="K22" s="120"/>
    </row>
    <row r="23" spans="1:11" ht="18.75" customHeight="1">
      <c r="A23" s="13">
        <v>4</v>
      </c>
      <c r="B23" s="49"/>
      <c r="C23" s="50"/>
      <c r="D23" s="51"/>
      <c r="E23" s="52"/>
      <c r="F23" s="53"/>
      <c r="G23" s="54"/>
      <c r="H23" s="126">
        <f t="shared" si="6"/>
        <v>0</v>
      </c>
      <c r="I23" s="127">
        <f t="shared" si="8"/>
        <v>0</v>
      </c>
      <c r="J23" s="128">
        <f t="shared" si="7"/>
        <v>0</v>
      </c>
      <c r="K23" s="120"/>
    </row>
    <row r="24" spans="1:11" ht="18.75" customHeight="1">
      <c r="A24" s="13">
        <v>5</v>
      </c>
      <c r="B24" s="49"/>
      <c r="C24" s="50"/>
      <c r="D24" s="51"/>
      <c r="E24" s="52"/>
      <c r="F24" s="53"/>
      <c r="G24" s="54"/>
      <c r="H24" s="126">
        <f t="shared" si="6"/>
        <v>0</v>
      </c>
      <c r="I24" s="127">
        <f t="shared" si="8"/>
        <v>0</v>
      </c>
      <c r="J24" s="128">
        <f t="shared" si="7"/>
        <v>0</v>
      </c>
      <c r="K24" s="120"/>
    </row>
    <row r="25" spans="1:11" ht="18.75" customHeight="1">
      <c r="A25" s="13">
        <v>6</v>
      </c>
      <c r="B25" s="49"/>
      <c r="C25" s="50"/>
      <c r="D25" s="51"/>
      <c r="E25" s="52"/>
      <c r="F25" s="53"/>
      <c r="G25" s="54"/>
      <c r="H25" s="126">
        <f t="shared" si="6"/>
        <v>0</v>
      </c>
      <c r="I25" s="127">
        <f t="shared" si="8"/>
        <v>0</v>
      </c>
      <c r="J25" s="128">
        <f t="shared" si="7"/>
        <v>0</v>
      </c>
      <c r="K25" s="120"/>
    </row>
    <row r="26" spans="1:11" ht="18.75" customHeight="1">
      <c r="A26" s="13">
        <v>7</v>
      </c>
      <c r="B26" s="49"/>
      <c r="C26" s="50"/>
      <c r="D26" s="51"/>
      <c r="E26" s="52"/>
      <c r="F26" s="53"/>
      <c r="G26" s="54"/>
      <c r="H26" s="126">
        <f t="shared" si="6"/>
        <v>0</v>
      </c>
      <c r="I26" s="127">
        <f t="shared" si="8"/>
        <v>0</v>
      </c>
      <c r="J26" s="128">
        <f t="shared" si="7"/>
        <v>0</v>
      </c>
      <c r="K26" s="120"/>
    </row>
    <row r="27" spans="1:11" ht="18.75" customHeight="1">
      <c r="A27" s="13">
        <v>8</v>
      </c>
      <c r="B27" s="49"/>
      <c r="C27" s="50"/>
      <c r="D27" s="51"/>
      <c r="E27" s="52"/>
      <c r="F27" s="53"/>
      <c r="G27" s="54"/>
      <c r="H27" s="126">
        <f t="shared" si="6"/>
        <v>0</v>
      </c>
      <c r="I27" s="127">
        <f t="shared" si="8"/>
        <v>0</v>
      </c>
      <c r="J27" s="128">
        <f t="shared" si="7"/>
        <v>0</v>
      </c>
      <c r="K27" s="120"/>
    </row>
    <row r="28" spans="1:11" ht="18.75" customHeight="1">
      <c r="A28" s="13">
        <v>9</v>
      </c>
      <c r="B28" s="49"/>
      <c r="C28" s="50"/>
      <c r="D28" s="51"/>
      <c r="E28" s="52"/>
      <c r="F28" s="53"/>
      <c r="G28" s="54"/>
      <c r="H28" s="126">
        <f t="shared" si="6"/>
        <v>0</v>
      </c>
      <c r="I28" s="127">
        <f t="shared" si="8"/>
        <v>0</v>
      </c>
      <c r="J28" s="128">
        <f t="shared" si="7"/>
        <v>0</v>
      </c>
      <c r="K28" s="120"/>
    </row>
    <row r="29" spans="1:11" ht="18.75" customHeight="1" thickBot="1">
      <c r="A29" s="14">
        <v>10</v>
      </c>
      <c r="B29" s="58"/>
      <c r="C29" s="59"/>
      <c r="D29" s="60"/>
      <c r="E29" s="61"/>
      <c r="F29" s="62"/>
      <c r="G29" s="63"/>
      <c r="H29" s="129">
        <f t="shared" si="6"/>
        <v>0</v>
      </c>
      <c r="I29" s="127">
        <f t="shared" si="8"/>
        <v>0</v>
      </c>
      <c r="J29" s="130">
        <f t="shared" si="7"/>
        <v>0</v>
      </c>
      <c r="K29" s="121"/>
    </row>
    <row r="30" spans="1:11" ht="18.75" customHeight="1" thickTop="1">
      <c r="A30" s="15"/>
      <c r="B30" s="66" t="s">
        <v>37</v>
      </c>
      <c r="C30" s="16"/>
      <c r="D30" s="16"/>
      <c r="E30" s="16"/>
      <c r="F30" s="17"/>
      <c r="G30" s="17"/>
      <c r="H30" s="17"/>
      <c r="I30" s="67"/>
      <c r="J30" s="131">
        <f>J32-J31</f>
        <v>0</v>
      </c>
      <c r="K30" s="111" t="s">
        <v>38</v>
      </c>
    </row>
    <row r="31" spans="1:11" ht="18.75" customHeight="1">
      <c r="A31" s="18"/>
      <c r="B31" s="68" t="s">
        <v>39</v>
      </c>
      <c r="C31" s="19"/>
      <c r="D31" s="19"/>
      <c r="E31" s="20"/>
      <c r="F31" s="20"/>
      <c r="G31" s="69"/>
      <c r="H31" s="69"/>
      <c r="I31" s="70"/>
      <c r="J31" s="128">
        <f>SUMIF(C7:C29,"○",$J$7:$J$29)</f>
        <v>0</v>
      </c>
      <c r="K31" s="112" t="s">
        <v>14</v>
      </c>
    </row>
    <row r="32" spans="1:11" ht="18.75" customHeight="1">
      <c r="A32" s="71" t="s">
        <v>23</v>
      </c>
      <c r="B32" s="72"/>
      <c r="C32" s="73"/>
      <c r="D32" s="73"/>
      <c r="E32" s="72"/>
      <c r="F32" s="72"/>
      <c r="G32" s="72"/>
      <c r="H32" s="72"/>
      <c r="I32" s="74"/>
      <c r="J32" s="132">
        <f>J7+J13+J19</f>
        <v>0</v>
      </c>
      <c r="K32" s="113"/>
    </row>
    <row r="33" spans="1:11" ht="6.75" customHeight="1">
      <c r="A33" s="75"/>
      <c r="B33" s="75"/>
      <c r="C33" s="75"/>
      <c r="D33" s="75"/>
      <c r="E33" s="75"/>
      <c r="F33" s="75"/>
      <c r="G33" s="75"/>
      <c r="H33" s="75"/>
      <c r="J33" s="22"/>
      <c r="K33" s="114"/>
    </row>
    <row r="34" spans="1:11" ht="18.75" customHeight="1">
      <c r="A34" s="76"/>
      <c r="B34" s="76" t="s">
        <v>40</v>
      </c>
      <c r="C34" s="76" t="s">
        <v>41</v>
      </c>
      <c r="E34" s="75"/>
      <c r="F34" s="75"/>
      <c r="G34" s="75"/>
      <c r="H34" s="75"/>
      <c r="J34" s="135">
        <f>IF(J4&gt;70,2300000,IF(J4&gt;=41,1900000,IF(J4&gt;=31,1300000,IF(J4&gt;=21,1200000,IF(J4&gt;=6,1000000,0)))))</f>
        <v>0</v>
      </c>
      <c r="K34" s="114" t="s">
        <v>42</v>
      </c>
    </row>
    <row r="35" spans="1:11" ht="18.75" customHeight="1">
      <c r="A35" s="76"/>
      <c r="B35" s="76"/>
      <c r="C35" s="76" t="s">
        <v>43</v>
      </c>
      <c r="E35" s="75"/>
      <c r="F35" s="75"/>
      <c r="G35" s="75"/>
      <c r="H35" s="75"/>
      <c r="J35" s="135">
        <f>IF(J4&gt;70,3000000,IF(J4&gt;=41,2470000,IF(J4&gt;=31,1690000,IF(J4&gt;=21,1560000,IF(J4&gt;=6,1300000,0)))))</f>
        <v>0</v>
      </c>
      <c r="K35" s="114" t="s">
        <v>44</v>
      </c>
    </row>
    <row r="36" spans="1:11" ht="6.75" customHeight="1">
      <c r="A36" s="75"/>
      <c r="B36" s="75"/>
      <c r="C36" s="75"/>
      <c r="E36" s="75"/>
      <c r="F36" s="75"/>
      <c r="G36" s="75"/>
      <c r="H36" s="75"/>
      <c r="J36" s="22"/>
      <c r="K36" s="114"/>
    </row>
    <row r="37" spans="1:11" ht="18.75" customHeight="1">
      <c r="A37" s="76"/>
      <c r="B37" s="76" t="s">
        <v>22</v>
      </c>
      <c r="C37" s="76" t="s">
        <v>20</v>
      </c>
      <c r="E37" s="75"/>
      <c r="F37" s="75"/>
      <c r="G37" s="75"/>
      <c r="H37" s="75"/>
      <c r="J37" s="133">
        <f>MIN(J30,J34)</f>
        <v>0</v>
      </c>
      <c r="K37" s="114"/>
    </row>
    <row r="38" spans="1:11" ht="18.75" customHeight="1">
      <c r="A38" s="76"/>
      <c r="B38" s="76"/>
      <c r="C38" s="78" t="s">
        <v>45</v>
      </c>
      <c r="D38" s="21"/>
      <c r="E38" s="73"/>
      <c r="F38" s="73"/>
      <c r="G38" s="73"/>
      <c r="H38" s="73"/>
      <c r="I38" s="21"/>
      <c r="J38" s="134">
        <f>J31</f>
        <v>0</v>
      </c>
      <c r="K38" s="115"/>
    </row>
    <row r="39" spans="1:11" ht="18.75" customHeight="1">
      <c r="A39" s="24"/>
      <c r="B39" s="24"/>
      <c r="C39" s="29" t="s">
        <v>15</v>
      </c>
      <c r="J39" s="133">
        <f>SUM(J37:J38)</f>
        <v>0</v>
      </c>
      <c r="K39" s="116" t="s">
        <v>46</v>
      </c>
    </row>
    <row r="40" spans="1:11" ht="6.75" customHeight="1" thickBot="1">
      <c r="J40" s="77"/>
      <c r="K40" s="23"/>
    </row>
    <row r="41" spans="1:11" ht="18.75" customHeight="1" thickBot="1">
      <c r="A41" s="79" t="s">
        <v>47</v>
      </c>
      <c r="B41" s="26"/>
      <c r="C41" s="26"/>
      <c r="D41" s="26"/>
      <c r="E41" s="26"/>
      <c r="F41" s="26"/>
      <c r="G41" s="26"/>
      <c r="H41" s="26"/>
      <c r="I41" s="26"/>
      <c r="J41" s="122">
        <f>ROUNDDOWN(MIN(J35,J39),-3)</f>
        <v>0</v>
      </c>
      <c r="K41" s="23"/>
    </row>
    <row r="42" spans="1:11" ht="6.75" customHeight="1">
      <c r="A42" s="25"/>
      <c r="B42" s="25"/>
      <c r="C42" s="25"/>
      <c r="D42" s="25"/>
      <c r="E42" s="25"/>
      <c r="F42" s="25"/>
      <c r="G42" s="25"/>
      <c r="H42" s="25"/>
      <c r="I42" s="25"/>
      <c r="J42" s="27"/>
      <c r="K42" s="23"/>
    </row>
    <row r="43" spans="1:11" ht="13.5" customHeight="1">
      <c r="A43" s="28" t="s">
        <v>48</v>
      </c>
      <c r="B43" s="30" t="s">
        <v>17</v>
      </c>
      <c r="C43" s="25"/>
      <c r="D43" s="25"/>
      <c r="E43" s="25"/>
      <c r="F43" s="25"/>
      <c r="G43" s="25"/>
      <c r="H43" s="25"/>
      <c r="I43" s="25"/>
      <c r="J43" s="27"/>
      <c r="K43" s="23"/>
    </row>
    <row r="44" spans="1:11">
      <c r="A44" s="28" t="s">
        <v>48</v>
      </c>
      <c r="B44" s="29" t="s">
        <v>16</v>
      </c>
      <c r="K44" s="23"/>
    </row>
    <row r="45" spans="1:11">
      <c r="A45" s="28" t="s">
        <v>48</v>
      </c>
      <c r="B45" s="29" t="s">
        <v>49</v>
      </c>
      <c r="K45" s="23"/>
    </row>
  </sheetData>
  <mergeCells count="3">
    <mergeCell ref="A2:K2"/>
    <mergeCell ref="A5:G5"/>
    <mergeCell ref="K5:K6"/>
  </mergeCells>
  <phoneticPr fontId="1"/>
  <dataValidations count="1">
    <dataValidation type="list" allowBlank="1" showInputMessage="1" showErrorMessage="1" sqref="C7:C29">
      <formula1>"○"</formula1>
    </dataValidation>
  </dataValidations>
  <pageMargins left="0.78740157480314965" right="0" top="0.55118110236220474" bottom="0" header="0" footer="0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view="pageBreakPreview" topLeftCell="A19" zoomScaleNormal="70" zoomScaleSheetLayoutView="100" workbookViewId="0">
      <selection activeCell="I23" sqref="I23"/>
    </sheetView>
  </sheetViews>
  <sheetFormatPr defaultRowHeight="13.5"/>
  <cols>
    <col min="1" max="1" width="3.625" style="1" customWidth="1"/>
    <col min="2" max="2" width="28.75" style="1" customWidth="1"/>
    <col min="3" max="3" width="3.75" style="1" customWidth="1"/>
    <col min="4" max="4" width="7.625" style="1" customWidth="1"/>
    <col min="5" max="5" width="9.75" style="1" customWidth="1"/>
    <col min="6" max="6" width="3.875" style="1" customWidth="1"/>
    <col min="7" max="7" width="3" style="1" customWidth="1"/>
    <col min="8" max="8" width="9.625" style="1" customWidth="1"/>
    <col min="9" max="9" width="8" style="1" customWidth="1"/>
    <col min="10" max="10" width="11.75" style="1" customWidth="1"/>
    <col min="11" max="11" width="9.875" style="2" customWidth="1"/>
    <col min="12" max="12" width="4.375" style="1" customWidth="1"/>
    <col min="13" max="16384" width="9" style="1"/>
  </cols>
  <sheetData>
    <row r="1" spans="1:13" ht="15.75" customHeight="1">
      <c r="A1" s="1" t="s">
        <v>63</v>
      </c>
      <c r="I1" s="2"/>
      <c r="K1" s="1"/>
    </row>
    <row r="2" spans="1:13" ht="30.75" customHeight="1">
      <c r="A2" s="136" t="s">
        <v>24</v>
      </c>
      <c r="B2" s="137"/>
      <c r="C2" s="137"/>
      <c r="D2" s="137"/>
      <c r="E2" s="137"/>
      <c r="F2" s="137"/>
      <c r="G2" s="137"/>
      <c r="H2" s="137"/>
      <c r="I2" s="138"/>
      <c r="J2" s="139"/>
      <c r="K2" s="139"/>
    </row>
    <row r="3" spans="1:13" ht="18.75" customHeight="1">
      <c r="A3" s="31" t="s">
        <v>50</v>
      </c>
      <c r="B3" s="3"/>
      <c r="C3" s="3"/>
      <c r="D3" s="3"/>
      <c r="E3" s="3"/>
      <c r="F3" s="3"/>
      <c r="G3" s="3"/>
      <c r="H3" s="3"/>
      <c r="I3" s="3"/>
      <c r="J3" s="3"/>
    </row>
    <row r="4" spans="1:13" ht="18.75" customHeight="1">
      <c r="A4" s="32" t="s">
        <v>51</v>
      </c>
      <c r="B4" s="4"/>
      <c r="C4" s="4"/>
      <c r="D4" s="4"/>
      <c r="E4" s="4"/>
      <c r="F4" s="4"/>
      <c r="G4" s="4"/>
      <c r="I4" s="33" t="s">
        <v>27</v>
      </c>
      <c r="J4" s="84">
        <v>18</v>
      </c>
      <c r="K4" s="5"/>
    </row>
    <row r="5" spans="1:13" ht="18.75" customHeight="1">
      <c r="A5" s="140" t="s">
        <v>28</v>
      </c>
      <c r="B5" s="141"/>
      <c r="C5" s="141"/>
      <c r="D5" s="141"/>
      <c r="E5" s="141"/>
      <c r="F5" s="141"/>
      <c r="G5" s="142"/>
      <c r="H5" s="35" t="s">
        <v>29</v>
      </c>
      <c r="I5" s="36"/>
      <c r="J5" s="37"/>
      <c r="K5" s="143" t="s">
        <v>21</v>
      </c>
    </row>
    <row r="6" spans="1:13" ht="34.5" customHeight="1">
      <c r="A6" s="6"/>
      <c r="B6" s="7" t="s">
        <v>30</v>
      </c>
      <c r="C6" s="8" t="s">
        <v>5</v>
      </c>
      <c r="D6" s="9" t="s">
        <v>31</v>
      </c>
      <c r="E6" s="9" t="s">
        <v>0</v>
      </c>
      <c r="F6" s="10" t="s">
        <v>1</v>
      </c>
      <c r="G6" s="11" t="s">
        <v>32</v>
      </c>
      <c r="H6" s="38"/>
      <c r="I6" s="39" t="s">
        <v>33</v>
      </c>
      <c r="J6" s="40" t="s">
        <v>34</v>
      </c>
      <c r="K6" s="144"/>
    </row>
    <row r="7" spans="1:13" ht="18.75" customHeight="1">
      <c r="A7" s="41" t="s">
        <v>2</v>
      </c>
      <c r="B7" s="12"/>
      <c r="C7" s="42"/>
      <c r="D7" s="43"/>
      <c r="E7" s="44"/>
      <c r="F7" s="45"/>
      <c r="G7" s="46"/>
      <c r="H7" s="47"/>
      <c r="I7" s="48"/>
      <c r="J7" s="94">
        <f>SUM(J8:J12)</f>
        <v>336000</v>
      </c>
      <c r="K7" s="117"/>
      <c r="M7" s="1" t="s">
        <v>35</v>
      </c>
    </row>
    <row r="8" spans="1:13" ht="18.75" customHeight="1">
      <c r="A8" s="13">
        <v>1</v>
      </c>
      <c r="B8" s="85" t="s">
        <v>6</v>
      </c>
      <c r="C8" s="86"/>
      <c r="D8" s="87"/>
      <c r="E8" s="105">
        <v>116640</v>
      </c>
      <c r="F8" s="89">
        <v>2</v>
      </c>
      <c r="G8" s="90" t="s">
        <v>9</v>
      </c>
      <c r="H8" s="108">
        <f>E8*F8</f>
        <v>233280</v>
      </c>
      <c r="I8" s="109">
        <f>ROUNDUP(H8*8/108,0)</f>
        <v>17280</v>
      </c>
      <c r="J8" s="110">
        <f>H8-I8</f>
        <v>216000</v>
      </c>
      <c r="K8" s="118" t="s">
        <v>57</v>
      </c>
      <c r="M8" s="1" t="s">
        <v>36</v>
      </c>
    </row>
    <row r="9" spans="1:13" ht="18.75" customHeight="1">
      <c r="A9" s="13">
        <v>2</v>
      </c>
      <c r="B9" s="85" t="s">
        <v>10</v>
      </c>
      <c r="C9" s="86"/>
      <c r="D9" s="87"/>
      <c r="E9" s="88">
        <v>12960</v>
      </c>
      <c r="F9" s="89">
        <v>10</v>
      </c>
      <c r="G9" s="90" t="s">
        <v>11</v>
      </c>
      <c r="H9" s="91">
        <f t="shared" ref="H9:H12" si="0">E9*F9</f>
        <v>129600</v>
      </c>
      <c r="I9" s="92">
        <f t="shared" ref="I9:I12" si="1">ROUNDUP(H9*8/108,0)</f>
        <v>9600</v>
      </c>
      <c r="J9" s="93">
        <f t="shared" ref="J9:J12" si="2">H9-I9</f>
        <v>120000</v>
      </c>
      <c r="K9" s="119"/>
    </row>
    <row r="10" spans="1:13" ht="18.75" customHeight="1">
      <c r="A10" s="13">
        <v>3</v>
      </c>
      <c r="B10" s="49"/>
      <c r="C10" s="50"/>
      <c r="D10" s="51"/>
      <c r="E10" s="52"/>
      <c r="F10" s="53"/>
      <c r="G10" s="54"/>
      <c r="H10" s="55">
        <f t="shared" si="0"/>
        <v>0</v>
      </c>
      <c r="I10" s="109">
        <f t="shared" si="1"/>
        <v>0</v>
      </c>
      <c r="J10" s="56">
        <f t="shared" si="2"/>
        <v>0</v>
      </c>
      <c r="K10" s="120"/>
    </row>
    <row r="11" spans="1:13" ht="18.75" customHeight="1">
      <c r="A11" s="13">
        <v>4</v>
      </c>
      <c r="B11" s="49"/>
      <c r="C11" s="50"/>
      <c r="D11" s="51"/>
      <c r="E11" s="52"/>
      <c r="F11" s="53"/>
      <c r="G11" s="54"/>
      <c r="H11" s="55">
        <f t="shared" si="0"/>
        <v>0</v>
      </c>
      <c r="I11" s="109">
        <f t="shared" si="1"/>
        <v>0</v>
      </c>
      <c r="J11" s="56">
        <f t="shared" si="2"/>
        <v>0</v>
      </c>
      <c r="K11" s="120"/>
    </row>
    <row r="12" spans="1:13" ht="18.75" customHeight="1">
      <c r="A12" s="13">
        <v>5</v>
      </c>
      <c r="B12" s="49"/>
      <c r="C12" s="50"/>
      <c r="D12" s="51"/>
      <c r="E12" s="52"/>
      <c r="F12" s="53"/>
      <c r="G12" s="54"/>
      <c r="H12" s="55">
        <f t="shared" si="0"/>
        <v>0</v>
      </c>
      <c r="I12" s="109">
        <f t="shared" si="1"/>
        <v>0</v>
      </c>
      <c r="J12" s="56">
        <f t="shared" si="2"/>
        <v>0</v>
      </c>
      <c r="K12" s="120"/>
    </row>
    <row r="13" spans="1:13" ht="18.75" customHeight="1">
      <c r="A13" s="41" t="s">
        <v>3</v>
      </c>
      <c r="B13" s="12"/>
      <c r="C13" s="42"/>
      <c r="D13" s="43"/>
      <c r="E13" s="44"/>
      <c r="F13" s="45"/>
      <c r="G13" s="46"/>
      <c r="H13" s="47"/>
      <c r="I13" s="48"/>
      <c r="J13" s="94">
        <f>SUM(J14:J18)</f>
        <v>86000</v>
      </c>
      <c r="K13" s="117"/>
    </row>
    <row r="14" spans="1:13" ht="18.75" customHeight="1">
      <c r="A14" s="13">
        <v>1</v>
      </c>
      <c r="B14" s="85" t="s">
        <v>13</v>
      </c>
      <c r="C14" s="86"/>
      <c r="D14" s="87"/>
      <c r="E14" s="88">
        <v>54000</v>
      </c>
      <c r="F14" s="89">
        <v>1</v>
      </c>
      <c r="G14" s="90" t="s">
        <v>7</v>
      </c>
      <c r="H14" s="91">
        <f t="shared" ref="H14:H18" si="3">E14*F14</f>
        <v>54000</v>
      </c>
      <c r="I14" s="92">
        <f>ROUNDUP(H14*8/108,0)</f>
        <v>4000</v>
      </c>
      <c r="J14" s="93">
        <f t="shared" ref="J14:J18" si="4">H14-I14</f>
        <v>50000</v>
      </c>
      <c r="K14" s="120"/>
    </row>
    <row r="15" spans="1:13" ht="18.75" customHeight="1">
      <c r="A15" s="13">
        <v>2</v>
      </c>
      <c r="B15" s="85" t="s">
        <v>18</v>
      </c>
      <c r="C15" s="86" t="s">
        <v>62</v>
      </c>
      <c r="D15" s="87"/>
      <c r="E15" s="88">
        <v>12960</v>
      </c>
      <c r="F15" s="89">
        <v>3</v>
      </c>
      <c r="G15" s="90" t="s">
        <v>19</v>
      </c>
      <c r="H15" s="91">
        <f t="shared" si="3"/>
        <v>38880</v>
      </c>
      <c r="I15" s="92">
        <f t="shared" ref="I15:I18" si="5">ROUNDUP(H15*8/108,0)</f>
        <v>2880</v>
      </c>
      <c r="J15" s="93">
        <f t="shared" si="4"/>
        <v>36000</v>
      </c>
      <c r="K15" s="120"/>
    </row>
    <row r="16" spans="1:13" ht="18.75" customHeight="1">
      <c r="A16" s="13">
        <v>3</v>
      </c>
      <c r="B16" s="49"/>
      <c r="C16" s="50"/>
      <c r="D16" s="51"/>
      <c r="E16" s="52"/>
      <c r="F16" s="53"/>
      <c r="G16" s="54"/>
      <c r="H16" s="55">
        <f t="shared" si="3"/>
        <v>0</v>
      </c>
      <c r="I16" s="92">
        <f t="shared" si="5"/>
        <v>0</v>
      </c>
      <c r="J16" s="56">
        <f t="shared" si="4"/>
        <v>0</v>
      </c>
      <c r="K16" s="120"/>
    </row>
    <row r="17" spans="1:11" ht="18.75" customHeight="1">
      <c r="A17" s="13">
        <v>4</v>
      </c>
      <c r="B17" s="49"/>
      <c r="C17" s="50"/>
      <c r="D17" s="51"/>
      <c r="E17" s="52"/>
      <c r="F17" s="53"/>
      <c r="G17" s="54"/>
      <c r="H17" s="55">
        <f t="shared" si="3"/>
        <v>0</v>
      </c>
      <c r="I17" s="92">
        <f t="shared" si="5"/>
        <v>0</v>
      </c>
      <c r="J17" s="56">
        <f t="shared" si="4"/>
        <v>0</v>
      </c>
      <c r="K17" s="120"/>
    </row>
    <row r="18" spans="1:11" ht="18.75" customHeight="1">
      <c r="A18" s="13">
        <v>5</v>
      </c>
      <c r="B18" s="49"/>
      <c r="C18" s="50"/>
      <c r="D18" s="51"/>
      <c r="E18" s="52"/>
      <c r="F18" s="53"/>
      <c r="G18" s="54"/>
      <c r="H18" s="55">
        <f t="shared" si="3"/>
        <v>0</v>
      </c>
      <c r="I18" s="92">
        <f t="shared" si="5"/>
        <v>0</v>
      </c>
      <c r="J18" s="56">
        <f t="shared" si="4"/>
        <v>0</v>
      </c>
      <c r="K18" s="120"/>
    </row>
    <row r="19" spans="1:11" ht="18.75" customHeight="1">
      <c r="A19" s="57" t="s">
        <v>4</v>
      </c>
      <c r="B19" s="12"/>
      <c r="C19" s="42"/>
      <c r="D19" s="43"/>
      <c r="E19" s="44"/>
      <c r="F19" s="45"/>
      <c r="G19" s="46"/>
      <c r="H19" s="47"/>
      <c r="I19" s="48"/>
      <c r="J19" s="94">
        <f>SUM(J20:J29)</f>
        <v>1093500</v>
      </c>
      <c r="K19" s="117"/>
    </row>
    <row r="20" spans="1:11" ht="18.75" customHeight="1">
      <c r="A20" s="13">
        <v>1</v>
      </c>
      <c r="B20" s="85" t="s">
        <v>12</v>
      </c>
      <c r="C20" s="86" t="s">
        <v>62</v>
      </c>
      <c r="D20" s="87"/>
      <c r="E20" s="88">
        <v>32400</v>
      </c>
      <c r="F20" s="89">
        <v>5</v>
      </c>
      <c r="G20" s="90" t="s">
        <v>8</v>
      </c>
      <c r="H20" s="91">
        <f t="shared" ref="H20:H29" si="6">E20*F20</f>
        <v>162000</v>
      </c>
      <c r="I20" s="92">
        <f>ROUNDUP(H20*8/108,0)</f>
        <v>12000</v>
      </c>
      <c r="J20" s="93">
        <f t="shared" ref="J20:J29" si="7">H20-I20</f>
        <v>150000</v>
      </c>
      <c r="K20" s="120"/>
    </row>
    <row r="21" spans="1:11" ht="18.75" customHeight="1">
      <c r="A21" s="13">
        <v>2</v>
      </c>
      <c r="B21" s="85" t="s">
        <v>52</v>
      </c>
      <c r="C21" s="86" t="s">
        <v>62</v>
      </c>
      <c r="D21" s="87"/>
      <c r="E21" s="88">
        <v>16740</v>
      </c>
      <c r="F21" s="89">
        <v>5</v>
      </c>
      <c r="G21" s="90" t="s">
        <v>8</v>
      </c>
      <c r="H21" s="91">
        <f t="shared" si="6"/>
        <v>83700</v>
      </c>
      <c r="I21" s="92">
        <f t="shared" ref="I21:I29" si="8">ROUNDUP(H21*8/108,0)</f>
        <v>6200</v>
      </c>
      <c r="J21" s="93">
        <f t="shared" si="7"/>
        <v>77500</v>
      </c>
      <c r="K21" s="120"/>
    </row>
    <row r="22" spans="1:11" ht="18.75" customHeight="1">
      <c r="A22" s="13">
        <v>3</v>
      </c>
      <c r="B22" s="85" t="s">
        <v>53</v>
      </c>
      <c r="C22" s="86" t="s">
        <v>62</v>
      </c>
      <c r="D22" s="87"/>
      <c r="E22" s="88">
        <v>57780</v>
      </c>
      <c r="F22" s="89">
        <v>2</v>
      </c>
      <c r="G22" s="90" t="s">
        <v>7</v>
      </c>
      <c r="H22" s="91">
        <f t="shared" si="6"/>
        <v>115560</v>
      </c>
      <c r="I22" s="92">
        <f t="shared" si="8"/>
        <v>8560</v>
      </c>
      <c r="J22" s="93">
        <f t="shared" si="7"/>
        <v>107000</v>
      </c>
      <c r="K22" s="120"/>
    </row>
    <row r="23" spans="1:11" ht="18.75" customHeight="1">
      <c r="A23" s="13">
        <v>4</v>
      </c>
      <c r="B23" s="85" t="s">
        <v>60</v>
      </c>
      <c r="C23" s="86"/>
      <c r="D23" s="87"/>
      <c r="E23" s="88">
        <v>51840</v>
      </c>
      <c r="F23" s="89">
        <v>3</v>
      </c>
      <c r="G23" s="90" t="s">
        <v>7</v>
      </c>
      <c r="H23" s="91">
        <f t="shared" si="6"/>
        <v>155520</v>
      </c>
      <c r="I23" s="92">
        <f t="shared" si="8"/>
        <v>11520</v>
      </c>
      <c r="J23" s="93">
        <f t="shared" si="7"/>
        <v>144000</v>
      </c>
      <c r="K23" s="120"/>
    </row>
    <row r="24" spans="1:11" ht="18.75" customHeight="1">
      <c r="A24" s="13">
        <v>5</v>
      </c>
      <c r="B24" s="85" t="s">
        <v>61</v>
      </c>
      <c r="C24" s="86"/>
      <c r="D24" s="87"/>
      <c r="E24" s="88">
        <v>61560</v>
      </c>
      <c r="F24" s="89">
        <v>3</v>
      </c>
      <c r="G24" s="90" t="s">
        <v>8</v>
      </c>
      <c r="H24" s="91">
        <f t="shared" si="6"/>
        <v>184680</v>
      </c>
      <c r="I24" s="92">
        <f t="shared" si="8"/>
        <v>13680</v>
      </c>
      <c r="J24" s="93">
        <f t="shared" si="7"/>
        <v>171000</v>
      </c>
      <c r="K24" s="120"/>
    </row>
    <row r="25" spans="1:11" ht="18.75" customHeight="1">
      <c r="A25" s="13">
        <v>6</v>
      </c>
      <c r="B25" s="85" t="s">
        <v>54</v>
      </c>
      <c r="C25" s="86"/>
      <c r="D25" s="87"/>
      <c r="E25" s="88">
        <v>80640</v>
      </c>
      <c r="F25" s="89">
        <v>3</v>
      </c>
      <c r="G25" s="90" t="s">
        <v>7</v>
      </c>
      <c r="H25" s="91">
        <f t="shared" si="6"/>
        <v>241920</v>
      </c>
      <c r="I25" s="92">
        <f t="shared" si="8"/>
        <v>17920</v>
      </c>
      <c r="J25" s="93">
        <f t="shared" si="7"/>
        <v>224000</v>
      </c>
      <c r="K25" s="120"/>
    </row>
    <row r="26" spans="1:11" ht="18.75" customHeight="1">
      <c r="A26" s="13">
        <v>7</v>
      </c>
      <c r="B26" s="102" t="s">
        <v>58</v>
      </c>
      <c r="C26" s="103"/>
      <c r="D26" s="104"/>
      <c r="E26" s="105">
        <v>237600</v>
      </c>
      <c r="F26" s="106">
        <v>1</v>
      </c>
      <c r="G26" s="107"/>
      <c r="H26" s="108">
        <f t="shared" si="6"/>
        <v>237600</v>
      </c>
      <c r="I26" s="109">
        <f t="shared" si="8"/>
        <v>17600</v>
      </c>
      <c r="J26" s="110">
        <f t="shared" si="7"/>
        <v>220000</v>
      </c>
      <c r="K26" s="118" t="s">
        <v>59</v>
      </c>
    </row>
    <row r="27" spans="1:11" ht="18.75" customHeight="1">
      <c r="A27" s="13">
        <v>8</v>
      </c>
      <c r="B27" s="49"/>
      <c r="C27" s="50"/>
      <c r="D27" s="51"/>
      <c r="E27" s="52"/>
      <c r="F27" s="53"/>
      <c r="G27" s="54"/>
      <c r="H27" s="55">
        <f t="shared" si="6"/>
        <v>0</v>
      </c>
      <c r="I27" s="92">
        <f t="shared" si="8"/>
        <v>0</v>
      </c>
      <c r="J27" s="56">
        <f t="shared" si="7"/>
        <v>0</v>
      </c>
      <c r="K27" s="120"/>
    </row>
    <row r="28" spans="1:11" ht="18.75" customHeight="1">
      <c r="A28" s="13">
        <v>9</v>
      </c>
      <c r="B28" s="49"/>
      <c r="C28" s="50"/>
      <c r="D28" s="51"/>
      <c r="E28" s="52"/>
      <c r="F28" s="53"/>
      <c r="G28" s="54"/>
      <c r="H28" s="55">
        <f t="shared" si="6"/>
        <v>0</v>
      </c>
      <c r="I28" s="92">
        <f t="shared" si="8"/>
        <v>0</v>
      </c>
      <c r="J28" s="56">
        <f t="shared" si="7"/>
        <v>0</v>
      </c>
      <c r="K28" s="120"/>
    </row>
    <row r="29" spans="1:11" ht="18.75" customHeight="1" thickBot="1">
      <c r="A29" s="14">
        <v>10</v>
      </c>
      <c r="B29" s="58"/>
      <c r="C29" s="59"/>
      <c r="D29" s="60"/>
      <c r="E29" s="61"/>
      <c r="F29" s="62"/>
      <c r="G29" s="63"/>
      <c r="H29" s="64">
        <f t="shared" si="6"/>
        <v>0</v>
      </c>
      <c r="I29" s="92">
        <f t="shared" si="8"/>
        <v>0</v>
      </c>
      <c r="J29" s="65">
        <f t="shared" si="7"/>
        <v>0</v>
      </c>
      <c r="K29" s="121"/>
    </row>
    <row r="30" spans="1:11" ht="18.75" customHeight="1" thickTop="1">
      <c r="A30" s="80"/>
      <c r="B30" s="66" t="s">
        <v>37</v>
      </c>
      <c r="C30" s="16"/>
      <c r="D30" s="16"/>
      <c r="E30" s="16"/>
      <c r="F30" s="17"/>
      <c r="G30" s="17"/>
      <c r="H30" s="17"/>
      <c r="I30" s="67"/>
      <c r="J30" s="95">
        <f>J32-J31</f>
        <v>1145000</v>
      </c>
      <c r="K30" s="111" t="s">
        <v>38</v>
      </c>
    </row>
    <row r="31" spans="1:11" ht="18.75" customHeight="1">
      <c r="A31" s="81"/>
      <c r="B31" s="68" t="s">
        <v>39</v>
      </c>
      <c r="C31" s="19"/>
      <c r="D31" s="19"/>
      <c r="E31" s="20"/>
      <c r="F31" s="20"/>
      <c r="G31" s="69"/>
      <c r="H31" s="69"/>
      <c r="I31" s="70"/>
      <c r="J31" s="96">
        <f>SUMIF(C7:C29,"○",$J$7:$J$29)</f>
        <v>370500</v>
      </c>
      <c r="K31" s="112" t="s">
        <v>14</v>
      </c>
    </row>
    <row r="32" spans="1:11" ht="18.75" customHeight="1">
      <c r="A32" s="71" t="s">
        <v>23</v>
      </c>
      <c r="B32" s="72"/>
      <c r="C32" s="21"/>
      <c r="D32" s="21"/>
      <c r="E32" s="4"/>
      <c r="F32" s="4"/>
      <c r="G32" s="4"/>
      <c r="H32" s="4"/>
      <c r="I32" s="74"/>
      <c r="J32" s="97">
        <f>J7+J13+J19</f>
        <v>1515500</v>
      </c>
      <c r="K32" s="113"/>
    </row>
    <row r="33" spans="1:11" ht="6.75" customHeight="1">
      <c r="A33" s="75"/>
      <c r="B33" s="75"/>
      <c r="J33" s="22"/>
      <c r="K33" s="114"/>
    </row>
    <row r="34" spans="1:11" ht="18.75" customHeight="1">
      <c r="A34" s="76"/>
      <c r="B34" s="76" t="s">
        <v>40</v>
      </c>
      <c r="C34" s="76" t="s">
        <v>41</v>
      </c>
      <c r="J34" s="83">
        <f>IF(J4&gt;70,2300000,IF(J4&gt;=41,1900000,IF(J4&gt;=31,1300000,IF(J4&gt;=21,1200000,IF(J4&gt;=6,1000000,0)))))</f>
        <v>1000000</v>
      </c>
      <c r="K34" s="114" t="s">
        <v>42</v>
      </c>
    </row>
    <row r="35" spans="1:11" ht="18.75" customHeight="1">
      <c r="A35" s="76"/>
      <c r="B35" s="76"/>
      <c r="C35" s="76" t="s">
        <v>43</v>
      </c>
      <c r="J35" s="83">
        <f>IF(J4&gt;70,3000000,IF(J4&gt;=41,2470000,IF(J4&gt;=31,1690000,IF(J4&gt;=21,1560000,IF(J4&gt;=6,1300000,0)))))</f>
        <v>1300000</v>
      </c>
      <c r="K35" s="114" t="s">
        <v>44</v>
      </c>
    </row>
    <row r="36" spans="1:11" ht="6.75" customHeight="1">
      <c r="A36" s="75"/>
      <c r="B36" s="75"/>
      <c r="C36" s="75"/>
      <c r="J36" s="22"/>
      <c r="K36" s="114"/>
    </row>
    <row r="37" spans="1:11" ht="18.75" customHeight="1">
      <c r="A37" s="76"/>
      <c r="B37" s="76" t="s">
        <v>22</v>
      </c>
      <c r="C37" s="76" t="s">
        <v>20</v>
      </c>
      <c r="J37" s="98">
        <f>MIN(J30,J34)</f>
        <v>1000000</v>
      </c>
      <c r="K37" s="114"/>
    </row>
    <row r="38" spans="1:11" ht="18.75" customHeight="1">
      <c r="A38" s="76"/>
      <c r="B38" s="76"/>
      <c r="C38" s="78" t="s">
        <v>45</v>
      </c>
      <c r="D38" s="21"/>
      <c r="E38" s="21"/>
      <c r="F38" s="21"/>
      <c r="G38" s="21"/>
      <c r="H38" s="21"/>
      <c r="I38" s="21"/>
      <c r="J38" s="99">
        <f>J31</f>
        <v>370500</v>
      </c>
      <c r="K38" s="115"/>
    </row>
    <row r="39" spans="1:11" ht="18.75" customHeight="1">
      <c r="A39" s="76"/>
      <c r="B39" s="76"/>
      <c r="C39" s="29" t="s">
        <v>15</v>
      </c>
      <c r="J39" s="100">
        <f>SUM(J37:J38)</f>
        <v>1370500</v>
      </c>
      <c r="K39" s="116" t="s">
        <v>46</v>
      </c>
    </row>
    <row r="40" spans="1:11" ht="6.75" customHeight="1" thickBot="1">
      <c r="A40" s="76"/>
      <c r="B40" s="76"/>
      <c r="J40" s="98"/>
      <c r="K40" s="23"/>
    </row>
    <row r="41" spans="1:11" ht="18.75" customHeight="1" thickBot="1">
      <c r="A41" s="79" t="s">
        <v>47</v>
      </c>
      <c r="B41" s="82"/>
      <c r="C41" s="26"/>
      <c r="D41" s="26"/>
      <c r="E41" s="26"/>
      <c r="F41" s="26"/>
      <c r="G41" s="26"/>
      <c r="H41" s="26"/>
      <c r="I41" s="26"/>
      <c r="J41" s="101">
        <f>ROUNDDOWN(MIN(J35,J39),-3)</f>
        <v>1300000</v>
      </c>
      <c r="K41" s="23"/>
    </row>
    <row r="42" spans="1:11" ht="6.75" customHeight="1">
      <c r="A42" s="25"/>
      <c r="B42" s="25"/>
      <c r="C42" s="25"/>
      <c r="D42" s="25"/>
      <c r="E42" s="25"/>
      <c r="F42" s="25"/>
      <c r="G42" s="25"/>
      <c r="H42" s="25"/>
      <c r="I42" s="25"/>
      <c r="J42" s="27"/>
      <c r="K42" s="23"/>
    </row>
    <row r="43" spans="1:11" ht="13.5" customHeight="1">
      <c r="A43" s="28" t="s">
        <v>55</v>
      </c>
      <c r="B43" s="30" t="s">
        <v>17</v>
      </c>
      <c r="C43" s="25"/>
      <c r="D43" s="25"/>
      <c r="E43" s="25"/>
      <c r="F43" s="25"/>
      <c r="G43" s="25"/>
      <c r="H43" s="25"/>
      <c r="I43" s="25"/>
      <c r="J43" s="27"/>
      <c r="K43" s="23"/>
    </row>
    <row r="44" spans="1:11">
      <c r="A44" s="28" t="s">
        <v>55</v>
      </c>
      <c r="B44" s="29" t="s">
        <v>16</v>
      </c>
      <c r="K44" s="23"/>
    </row>
    <row r="45" spans="1:11">
      <c r="A45" s="28" t="s">
        <v>55</v>
      </c>
      <c r="B45" s="29" t="s">
        <v>56</v>
      </c>
      <c r="K45" s="23"/>
    </row>
  </sheetData>
  <mergeCells count="3">
    <mergeCell ref="A5:G5"/>
    <mergeCell ref="K5:K6"/>
    <mergeCell ref="A2:K2"/>
  </mergeCells>
  <phoneticPr fontId="1"/>
  <dataValidations count="1">
    <dataValidation type="list" allowBlank="1" showInputMessage="1" showErrorMessage="1" sqref="C7:C29">
      <formula1>"○"</formula1>
    </dataValidation>
  </dataValidations>
  <pageMargins left="0.78740157480314965" right="0" top="0.55118110236220474" bottom="0" header="0" footer="0"/>
  <pageSetup paperSize="9" scale="95" fitToHeight="0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別紙3</vt:lpstr>
      <vt:lpstr>別紙3【記入例】</vt:lpstr>
      <vt:lpstr>別紙3!Print_Area</vt:lpstr>
      <vt:lpstr>別紙3【記入例】!Print_Area</vt:lpstr>
      <vt:lpstr>別紙3!Print_Titles</vt:lpstr>
      <vt:lpstr>別紙3【記入例】!Print_Titles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2017-09-06T01:10:44Z</dcterms:created>
  <dcterms:modified xsi:type="dcterms:W3CDTF">2019-09-11T07:01:54Z</dcterms:modified>
</cp:coreProperties>
</file>