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ree02\雇_保育\R2年度\02 企業主導型保育施設設置促進事業\06 手引き・様式\04 今年度様式（R2ラベンダー）\"/>
    </mc:Choice>
  </mc:AlternateContent>
  <bookViews>
    <workbookView xWindow="-900" yWindow="675" windowWidth="20400" windowHeight="8190" activeTab="1"/>
  </bookViews>
  <sheets>
    <sheet name="事業計画書【様式】 " sheetId="16" r:id="rId1"/>
    <sheet name="事業計画書【様式】  記入例" sheetId="17" r:id="rId2"/>
  </sheets>
  <definedNames>
    <definedName name="_xlnm.Print_Area" localSheetId="0">'事業計画書【様式】 '!$A$1:$G$71</definedName>
    <definedName name="_xlnm.Print_Area" localSheetId="1">'事業計画書【様式】  記入例'!$A$1:$G$71</definedName>
  </definedNames>
  <calcPr calcId="152511"/>
</workbook>
</file>

<file path=xl/calcChain.xml><?xml version="1.0" encoding="utf-8"?>
<calcChain xmlns="http://schemas.openxmlformats.org/spreadsheetml/2006/main">
  <c r="F64" i="16" l="1"/>
  <c r="F54" i="16"/>
  <c r="F60" i="16" l="1"/>
  <c r="F59" i="16"/>
  <c r="F58" i="16"/>
  <c r="F52" i="17" l="1"/>
  <c r="F50" i="17"/>
  <c r="F49" i="17"/>
  <c r="F48" i="17"/>
  <c r="F47" i="17"/>
  <c r="F46" i="17"/>
  <c r="F45" i="17"/>
  <c r="F51" i="17" s="1"/>
  <c r="F53" i="17" s="1"/>
  <c r="F38" i="17"/>
  <c r="F36" i="17"/>
  <c r="F35" i="17"/>
  <c r="F34" i="17"/>
  <c r="F33" i="17"/>
  <c r="F32" i="17"/>
  <c r="F31" i="17"/>
  <c r="F24" i="17"/>
  <c r="F22" i="17"/>
  <c r="F21" i="17"/>
  <c r="F20" i="17"/>
  <c r="F19" i="17"/>
  <c r="F18" i="17"/>
  <c r="F17" i="17"/>
  <c r="F16" i="17"/>
  <c r="F15" i="17"/>
  <c r="F14" i="17"/>
  <c r="F13" i="17"/>
  <c r="F11" i="17"/>
  <c r="F10" i="17"/>
  <c r="F9" i="17"/>
  <c r="F8" i="17"/>
  <c r="F7" i="17"/>
  <c r="F37" i="17" l="1"/>
  <c r="F39" i="17" s="1"/>
  <c r="F41" i="17" s="1"/>
  <c r="F23" i="17"/>
  <c r="F59" i="17" s="1"/>
  <c r="F58" i="17"/>
  <c r="F55" i="17"/>
  <c r="F54" i="17"/>
  <c r="F40" i="17"/>
  <c r="F47" i="16"/>
  <c r="F25" i="16"/>
  <c r="F25" i="17" l="1"/>
  <c r="F26" i="17"/>
  <c r="F60" i="17" s="1"/>
  <c r="F27" i="17"/>
  <c r="F61" i="17" s="1"/>
  <c r="F24" i="16"/>
  <c r="F52" i="16"/>
  <c r="F38" i="16"/>
  <c r="F64" i="17" l="1"/>
  <c r="F27" i="16"/>
  <c r="F50" i="16"/>
  <c r="F49" i="16"/>
  <c r="F48" i="16"/>
  <c r="F46" i="16"/>
  <c r="F45" i="16"/>
  <c r="F36" i="16"/>
  <c r="F35" i="16"/>
  <c r="F34" i="16"/>
  <c r="F33" i="16"/>
  <c r="F32" i="16"/>
  <c r="F31" i="16"/>
  <c r="F22" i="16"/>
  <c r="F21" i="16"/>
  <c r="F20" i="16"/>
  <c r="F19" i="16"/>
  <c r="F18" i="16"/>
  <c r="F17" i="16"/>
  <c r="F16" i="16"/>
  <c r="F15" i="16"/>
  <c r="F14" i="16"/>
  <c r="F13" i="16"/>
  <c r="F12" i="16"/>
  <c r="F11" i="16"/>
  <c r="F10" i="16"/>
  <c r="F9" i="16"/>
  <c r="F8" i="16"/>
  <c r="F7" i="16"/>
  <c r="F51" i="16" l="1"/>
  <c r="F37" i="16"/>
  <c r="F23" i="16"/>
  <c r="F53" i="16" l="1"/>
  <c r="F55" i="16"/>
  <c r="F26" i="16"/>
  <c r="F39" i="16"/>
  <c r="F41" i="16" l="1"/>
  <c r="F61" i="16" s="1"/>
  <c r="F40" i="16"/>
</calcChain>
</file>

<file path=xl/sharedStrings.xml><?xml version="1.0" encoding="utf-8"?>
<sst xmlns="http://schemas.openxmlformats.org/spreadsheetml/2006/main" count="139" uniqueCount="72">
  <si>
    <t>数量</t>
    <rPh sb="0" eb="2">
      <t>スウリョウ</t>
    </rPh>
    <phoneticPr fontId="1"/>
  </si>
  <si>
    <t>助成対象経費</t>
    <rPh sb="0" eb="2">
      <t>ジョセイ</t>
    </rPh>
    <rPh sb="2" eb="4">
      <t>タイショウ</t>
    </rPh>
    <rPh sb="4" eb="6">
      <t>ケイヒ</t>
    </rPh>
    <phoneticPr fontId="1"/>
  </si>
  <si>
    <t>税抜単価</t>
    <rPh sb="0" eb="2">
      <t>ゼイヌキ</t>
    </rPh>
    <rPh sb="2" eb="4">
      <t>タンカ</t>
    </rPh>
    <phoneticPr fontId="1"/>
  </si>
  <si>
    <t>①通常備品</t>
    <rPh sb="1" eb="3">
      <t>ツウジョウ</t>
    </rPh>
    <rPh sb="3" eb="5">
      <t>ビヒン</t>
    </rPh>
    <phoneticPr fontId="1"/>
  </si>
  <si>
    <t>②多摩産材備品</t>
    <rPh sb="1" eb="3">
      <t>タマ</t>
    </rPh>
    <rPh sb="3" eb="5">
      <t>サンザイ</t>
    </rPh>
    <rPh sb="5" eb="7">
      <t>ビヒン</t>
    </rPh>
    <phoneticPr fontId="1"/>
  </si>
  <si>
    <t>金　額</t>
    <rPh sb="0" eb="1">
      <t>キン</t>
    </rPh>
    <rPh sb="2" eb="3">
      <t>ガク</t>
    </rPh>
    <phoneticPr fontId="1"/>
  </si>
  <si>
    <t>④合計</t>
    <rPh sb="1" eb="3">
      <t>ゴウケイ</t>
    </rPh>
    <phoneticPr fontId="1"/>
  </si>
  <si>
    <t>事業者名：</t>
    <rPh sb="0" eb="3">
      <t>ジギョウシャ</t>
    </rPh>
    <rPh sb="3" eb="4">
      <t>メイ</t>
    </rPh>
    <phoneticPr fontId="1"/>
  </si>
  <si>
    <t>施設名：</t>
    <rPh sb="0" eb="2">
      <t>シセツ</t>
    </rPh>
    <rPh sb="2" eb="3">
      <t>メイ</t>
    </rPh>
    <phoneticPr fontId="1"/>
  </si>
  <si>
    <t>番号</t>
    <rPh sb="0" eb="2">
      <t>バンゴウ</t>
    </rPh>
    <phoneticPr fontId="1"/>
  </si>
  <si>
    <t>※</t>
  </si>
  <si>
    <t>様式に書ききれない場合は、適宜行を追加すること。</t>
    <phoneticPr fontId="1"/>
  </si>
  <si>
    <t>内　容</t>
    <rPh sb="0" eb="1">
      <t>ウチ</t>
    </rPh>
    <rPh sb="2" eb="3">
      <t>カタチ</t>
    </rPh>
    <phoneticPr fontId="1"/>
  </si>
  <si>
    <t>③保育業務支援システム</t>
    <rPh sb="1" eb="3">
      <t>ホイク</t>
    </rPh>
    <rPh sb="3" eb="5">
      <t>ギョウム</t>
    </rPh>
    <rPh sb="5" eb="7">
      <t>シエン</t>
    </rPh>
    <phoneticPr fontId="1"/>
  </si>
  <si>
    <t>定員</t>
    <rPh sb="0" eb="2">
      <t>テイイン</t>
    </rPh>
    <phoneticPr fontId="1"/>
  </si>
  <si>
    <r>
      <t>限度額</t>
    </r>
    <r>
      <rPr>
        <sz val="10"/>
        <color rgb="FFFF0000"/>
        <rFont val="ＭＳ Ｐゴシック"/>
        <family val="3"/>
        <charset val="128"/>
        <scheme val="minor"/>
      </rPr>
      <t xml:space="preserve"> （Ａ1）</t>
    </r>
    <phoneticPr fontId="1"/>
  </si>
  <si>
    <r>
      <t xml:space="preserve">助成対象経費の3/4 </t>
    </r>
    <r>
      <rPr>
        <sz val="10"/>
        <color rgb="FFFF0000"/>
        <rFont val="ＭＳ Ｐゴシック"/>
        <family val="3"/>
        <charset val="128"/>
        <scheme val="minor"/>
      </rPr>
      <t>（Ｂ1）</t>
    </r>
    <rPh sb="0" eb="2">
      <t>ジョセイ</t>
    </rPh>
    <rPh sb="2" eb="4">
      <t>タイショウ</t>
    </rPh>
    <rPh sb="4" eb="6">
      <t>ケイヒ</t>
    </rPh>
    <phoneticPr fontId="1"/>
  </si>
  <si>
    <r>
      <t xml:space="preserve">余剰額 </t>
    </r>
    <r>
      <rPr>
        <sz val="10"/>
        <color rgb="FFFF0000"/>
        <rFont val="ＭＳ Ｐゴシック"/>
        <family val="3"/>
        <charset val="128"/>
        <scheme val="minor"/>
      </rPr>
      <t>（Ａ1-Ｂ1）</t>
    </r>
    <rPh sb="0" eb="2">
      <t>ヨジョウ</t>
    </rPh>
    <rPh sb="2" eb="3">
      <t>ガク</t>
    </rPh>
    <phoneticPr fontId="1"/>
  </si>
  <si>
    <r>
      <t xml:space="preserve">限度額 </t>
    </r>
    <r>
      <rPr>
        <sz val="10"/>
        <color rgb="FFFF0000"/>
        <rFont val="ＭＳ Ｐゴシック"/>
        <family val="3"/>
        <charset val="128"/>
        <scheme val="minor"/>
      </rPr>
      <t>（Ａ2）</t>
    </r>
    <rPh sb="0" eb="2">
      <t>ゲンド</t>
    </rPh>
    <rPh sb="2" eb="3">
      <t>ガク</t>
    </rPh>
    <phoneticPr fontId="1"/>
  </si>
  <si>
    <r>
      <t xml:space="preserve">助成対象経費の3/4 </t>
    </r>
    <r>
      <rPr>
        <sz val="10"/>
        <color rgb="FFFF0000"/>
        <rFont val="ＭＳ Ｐゴシック"/>
        <family val="3"/>
        <charset val="128"/>
        <scheme val="minor"/>
      </rPr>
      <t>（Ｂ2）</t>
    </r>
    <phoneticPr fontId="1"/>
  </si>
  <si>
    <r>
      <t xml:space="preserve">超過額 </t>
    </r>
    <r>
      <rPr>
        <sz val="10"/>
        <color rgb="FFFF0000"/>
        <rFont val="ＭＳ Ｐゴシック"/>
        <family val="3"/>
        <charset val="128"/>
        <scheme val="minor"/>
      </rPr>
      <t>（Ｂ2-Ａ2）</t>
    </r>
    <rPh sb="0" eb="2">
      <t>チョウカ</t>
    </rPh>
    <rPh sb="2" eb="3">
      <t>ガク</t>
    </rPh>
    <phoneticPr fontId="1"/>
  </si>
  <si>
    <r>
      <t>限度額</t>
    </r>
    <r>
      <rPr>
        <sz val="10"/>
        <color rgb="FFFF0000"/>
        <rFont val="ＭＳ Ｐゴシック"/>
        <family val="3"/>
        <charset val="128"/>
        <scheme val="minor"/>
      </rPr>
      <t xml:space="preserve"> （Ａ3）</t>
    </r>
    <rPh sb="0" eb="2">
      <t>ゲンド</t>
    </rPh>
    <rPh sb="2" eb="3">
      <t>ガク</t>
    </rPh>
    <phoneticPr fontId="1"/>
  </si>
  <si>
    <r>
      <t xml:space="preserve">助成対象経費の3/4 </t>
    </r>
    <r>
      <rPr>
        <sz val="10"/>
        <color rgb="FFFF0000"/>
        <rFont val="ＭＳ Ｐゴシック"/>
        <family val="3"/>
        <charset val="128"/>
        <scheme val="minor"/>
      </rPr>
      <t>（Ｂ3）</t>
    </r>
    <phoneticPr fontId="1"/>
  </si>
  <si>
    <r>
      <t xml:space="preserve">超過額 </t>
    </r>
    <r>
      <rPr>
        <sz val="10"/>
        <color rgb="FFFF0000"/>
        <rFont val="ＭＳ Ｐゴシック"/>
        <family val="3"/>
        <charset val="128"/>
        <scheme val="minor"/>
      </rPr>
      <t>（Ｂ3-Ａ3）</t>
    </r>
    <rPh sb="0" eb="2">
      <t>チョウカ</t>
    </rPh>
    <rPh sb="2" eb="3">
      <t>ガク</t>
    </rPh>
    <phoneticPr fontId="1"/>
  </si>
  <si>
    <r>
      <t xml:space="preserve">限度額 </t>
    </r>
    <r>
      <rPr>
        <sz val="10"/>
        <color rgb="FFFF0000"/>
        <rFont val="ＭＳ Ｐゴシック"/>
        <family val="3"/>
        <charset val="128"/>
        <scheme val="minor"/>
      </rPr>
      <t>（Ａ4）</t>
    </r>
    <rPh sb="0" eb="2">
      <t>ゲンド</t>
    </rPh>
    <rPh sb="2" eb="3">
      <t>ガク</t>
    </rPh>
    <phoneticPr fontId="1"/>
  </si>
  <si>
    <r>
      <t>調整額</t>
    </r>
    <r>
      <rPr>
        <sz val="10"/>
        <color rgb="FFFF0000"/>
        <rFont val="ＭＳ Ｐゴシック"/>
        <family val="3"/>
        <charset val="128"/>
        <scheme val="minor"/>
      </rPr>
      <t xml:space="preserve"> (D)</t>
    </r>
    <rPh sb="0" eb="2">
      <t>チョウセイ</t>
    </rPh>
    <rPh sb="2" eb="3">
      <t>ガク</t>
    </rPh>
    <phoneticPr fontId="1"/>
  </si>
  <si>
    <t>助成対象経費（総額）</t>
    <rPh sb="0" eb="2">
      <t>ジョセイ</t>
    </rPh>
    <rPh sb="2" eb="4">
      <t>タイショウ</t>
    </rPh>
    <rPh sb="4" eb="6">
      <t>ケイヒ</t>
    </rPh>
    <rPh sb="7" eb="9">
      <t>ソウガク</t>
    </rPh>
    <phoneticPr fontId="1"/>
  </si>
  <si>
    <t>【添付書類】</t>
    <rPh sb="1" eb="3">
      <t>テンプ</t>
    </rPh>
    <rPh sb="3" eb="5">
      <t>ショルイ</t>
    </rPh>
    <phoneticPr fontId="1"/>
  </si>
  <si>
    <t>①</t>
    <phoneticPr fontId="1"/>
  </si>
  <si>
    <t>②</t>
    <phoneticPr fontId="1"/>
  </si>
  <si>
    <t>③</t>
    <phoneticPr fontId="1"/>
  </si>
  <si>
    <t>別紙6（様式第6号関係）</t>
    <rPh sb="0" eb="2">
      <t>ベッシ</t>
    </rPh>
    <rPh sb="4" eb="6">
      <t>ヨウシキ</t>
    </rPh>
    <rPh sb="6" eb="7">
      <t>ダイ</t>
    </rPh>
    <rPh sb="8" eb="9">
      <t>ゴウ</t>
    </rPh>
    <rPh sb="9" eb="11">
      <t>カンケイ</t>
    </rPh>
    <phoneticPr fontId="1"/>
  </si>
  <si>
    <t xml:space="preserve">     令和　　  年度企業主導型保育施設設置促進事業精算書</t>
    <rPh sb="5" eb="6">
      <t>レイ</t>
    </rPh>
    <rPh sb="6" eb="7">
      <t>ワ</t>
    </rPh>
    <rPh sb="11" eb="13">
      <t>ネンド</t>
    </rPh>
    <rPh sb="13" eb="15">
      <t>キギョウ</t>
    </rPh>
    <rPh sb="15" eb="18">
      <t>シュドウガタ</t>
    </rPh>
    <rPh sb="18" eb="20">
      <t>ホイク</t>
    </rPh>
    <rPh sb="20" eb="22">
      <t>シセツ</t>
    </rPh>
    <rPh sb="22" eb="24">
      <t>セッチ</t>
    </rPh>
    <rPh sb="24" eb="26">
      <t>ソクシン</t>
    </rPh>
    <rPh sb="26" eb="28">
      <t>ジギョウ</t>
    </rPh>
    <rPh sb="28" eb="31">
      <t>セイサンショ</t>
    </rPh>
    <phoneticPr fontId="1"/>
  </si>
  <si>
    <t>支払いの根拠となる領収書等の写し。</t>
    <rPh sb="0" eb="2">
      <t>シハラ</t>
    </rPh>
    <rPh sb="4" eb="6">
      <t>コンキョ</t>
    </rPh>
    <rPh sb="9" eb="12">
      <t>リョウシュウショ</t>
    </rPh>
    <rPh sb="12" eb="13">
      <t>トウ</t>
    </rPh>
    <rPh sb="14" eb="15">
      <t>ウツ</t>
    </rPh>
    <phoneticPr fontId="1"/>
  </si>
  <si>
    <t>多摩産材を使用した備品は多摩産材使用証明書の写し。</t>
    <rPh sb="22" eb="23">
      <t>ウツ</t>
    </rPh>
    <phoneticPr fontId="1"/>
  </si>
  <si>
    <t>保育業務支援システムを導入した場合は、システムの契約書の写し。</t>
    <rPh sb="0" eb="2">
      <t>ホイク</t>
    </rPh>
    <rPh sb="2" eb="4">
      <t>ギョウム</t>
    </rPh>
    <rPh sb="4" eb="6">
      <t>シエン</t>
    </rPh>
    <rPh sb="11" eb="13">
      <t>ドウニュウ</t>
    </rPh>
    <rPh sb="15" eb="17">
      <t>バアイ</t>
    </rPh>
    <rPh sb="24" eb="27">
      <t>ケイヤクショ</t>
    </rPh>
    <rPh sb="28" eb="29">
      <t>ウツ</t>
    </rPh>
    <phoneticPr fontId="1"/>
  </si>
  <si>
    <r>
      <t xml:space="preserve">助成対象経費の3/4または限度額 </t>
    </r>
    <r>
      <rPr>
        <sz val="9"/>
        <color rgb="FFFF0000"/>
        <rFont val="ＭＳ Ｐゴシック"/>
        <family val="3"/>
        <charset val="128"/>
        <scheme val="minor"/>
      </rPr>
      <t>（Ｃ1）</t>
    </r>
    <rPh sb="0" eb="2">
      <t>ジョセイ</t>
    </rPh>
    <rPh sb="2" eb="4">
      <t>タイショウ</t>
    </rPh>
    <rPh sb="4" eb="6">
      <t>ケイヒ</t>
    </rPh>
    <rPh sb="13" eb="15">
      <t>ゲンド</t>
    </rPh>
    <rPh sb="15" eb="16">
      <t>ガク</t>
    </rPh>
    <phoneticPr fontId="1"/>
  </si>
  <si>
    <r>
      <t xml:space="preserve">助成対象経費の3/4または限度額 </t>
    </r>
    <r>
      <rPr>
        <sz val="9"/>
        <color rgb="FFFF0000"/>
        <rFont val="ＭＳ Ｐゴシック"/>
        <family val="3"/>
        <charset val="128"/>
        <scheme val="minor"/>
      </rPr>
      <t>（Ｃ2）</t>
    </r>
    <rPh sb="0" eb="2">
      <t>ジョセイ</t>
    </rPh>
    <rPh sb="2" eb="4">
      <t>タイショウ</t>
    </rPh>
    <rPh sb="4" eb="6">
      <t>ケイヒ</t>
    </rPh>
    <rPh sb="13" eb="15">
      <t>ゲンド</t>
    </rPh>
    <rPh sb="15" eb="16">
      <t>ガク</t>
    </rPh>
    <phoneticPr fontId="1"/>
  </si>
  <si>
    <r>
      <t xml:space="preserve">助成対象経費の3/4または限度額 </t>
    </r>
    <r>
      <rPr>
        <sz val="9"/>
        <color rgb="FFFF0000"/>
        <rFont val="ＭＳ Ｐゴシック"/>
        <family val="3"/>
        <charset val="128"/>
        <scheme val="minor"/>
      </rPr>
      <t>（Ｃ3）</t>
    </r>
    <rPh sb="0" eb="2">
      <t>ジョセイ</t>
    </rPh>
    <rPh sb="2" eb="4">
      <t>タイショウ</t>
    </rPh>
    <rPh sb="4" eb="6">
      <t>ケイヒ</t>
    </rPh>
    <rPh sb="13" eb="15">
      <t>ゲンド</t>
    </rPh>
    <rPh sb="15" eb="16">
      <t>ガク</t>
    </rPh>
    <phoneticPr fontId="1"/>
  </si>
  <si>
    <r>
      <t>助成対象経費の3/4または限度額</t>
    </r>
    <r>
      <rPr>
        <sz val="9"/>
        <color rgb="FFFF0000"/>
        <rFont val="ＭＳ Ｐゴシック"/>
        <family val="3"/>
        <charset val="128"/>
        <scheme val="minor"/>
      </rPr>
      <t xml:space="preserve"> （Ｃ4）</t>
    </r>
    <rPh sb="0" eb="2">
      <t>ジョセイ</t>
    </rPh>
    <rPh sb="2" eb="4">
      <t>タイショウ</t>
    </rPh>
    <rPh sb="4" eb="6">
      <t>ケイヒ</t>
    </rPh>
    <rPh sb="13" eb="15">
      <t>ゲンド</t>
    </rPh>
    <rPh sb="15" eb="16">
      <t>ガク</t>
    </rPh>
    <phoneticPr fontId="1"/>
  </si>
  <si>
    <r>
      <t xml:space="preserve">     令和</t>
    </r>
    <r>
      <rPr>
        <sz val="14"/>
        <color rgb="FFFF0000"/>
        <rFont val="ＭＳ Ｐゴシック"/>
        <family val="3"/>
        <charset val="128"/>
        <scheme val="minor"/>
      </rPr>
      <t>２</t>
    </r>
    <r>
      <rPr>
        <sz val="14"/>
        <color theme="1"/>
        <rFont val="ＭＳ Ｐゴシック"/>
        <family val="3"/>
        <charset val="128"/>
        <scheme val="minor"/>
      </rPr>
      <t>年度企業主導型保育施設設置促進事業精算書</t>
    </r>
    <rPh sb="5" eb="6">
      <t>レイ</t>
    </rPh>
    <rPh sb="6" eb="7">
      <t>ワ</t>
    </rPh>
    <rPh sb="8" eb="10">
      <t>ネンド</t>
    </rPh>
    <rPh sb="10" eb="12">
      <t>キギョウ</t>
    </rPh>
    <rPh sb="12" eb="15">
      <t>シュドウガタ</t>
    </rPh>
    <rPh sb="15" eb="17">
      <t>ホイク</t>
    </rPh>
    <rPh sb="17" eb="19">
      <t>シセツ</t>
    </rPh>
    <rPh sb="19" eb="21">
      <t>セッチ</t>
    </rPh>
    <rPh sb="21" eb="23">
      <t>ソクシン</t>
    </rPh>
    <rPh sb="23" eb="25">
      <t>ジギョウ</t>
    </rPh>
    <rPh sb="25" eb="28">
      <t>セイサンショ</t>
    </rPh>
    <phoneticPr fontId="1"/>
  </si>
  <si>
    <r>
      <t>事業者名：</t>
    </r>
    <r>
      <rPr>
        <sz val="10"/>
        <color rgb="FFFF0000"/>
        <rFont val="ＭＳ Ｐゴシック"/>
        <family val="3"/>
        <charset val="128"/>
        <scheme val="minor"/>
      </rPr>
      <t>株式会社東京しごとセンター</t>
    </r>
    <rPh sb="0" eb="3">
      <t>ジギョウシャ</t>
    </rPh>
    <rPh sb="3" eb="4">
      <t>メイ</t>
    </rPh>
    <rPh sb="5" eb="9">
      <t>カブシキガイシャ</t>
    </rPh>
    <rPh sb="9" eb="11">
      <t>トウキョウ</t>
    </rPh>
    <phoneticPr fontId="1"/>
  </si>
  <si>
    <r>
      <t>施設名：</t>
    </r>
    <r>
      <rPr>
        <sz val="10"/>
        <color rgb="FFFF0000"/>
        <rFont val="ＭＳ Ｐゴシック"/>
        <family val="3"/>
        <charset val="128"/>
        <scheme val="minor"/>
      </rPr>
      <t>しごとセンター保育園</t>
    </r>
    <rPh sb="0" eb="2">
      <t>シセツ</t>
    </rPh>
    <rPh sb="2" eb="3">
      <t>メイ</t>
    </rPh>
    <phoneticPr fontId="1"/>
  </si>
  <si>
    <t>防災ヘルメット</t>
    <rPh sb="0" eb="2">
      <t>ボウサイ</t>
    </rPh>
    <phoneticPr fontId="1"/>
  </si>
  <si>
    <t>お散歩カー</t>
    <rPh sb="1" eb="3">
      <t>サンポ</t>
    </rPh>
    <phoneticPr fontId="1"/>
  </si>
  <si>
    <t>ロッカー</t>
    <phoneticPr fontId="1"/>
  </si>
  <si>
    <t>ベッド</t>
    <phoneticPr fontId="1"/>
  </si>
  <si>
    <t>冷蔵庫</t>
    <rPh sb="0" eb="3">
      <t>レイゾウコ</t>
    </rPh>
    <phoneticPr fontId="1"/>
  </si>
  <si>
    <t>値引き</t>
    <rPh sb="0" eb="2">
      <t>ネビ</t>
    </rPh>
    <phoneticPr fontId="1"/>
  </si>
  <si>
    <t>①</t>
    <phoneticPr fontId="1"/>
  </si>
  <si>
    <t>②</t>
    <phoneticPr fontId="1"/>
  </si>
  <si>
    <t>③</t>
    <phoneticPr fontId="1"/>
  </si>
  <si>
    <t>④</t>
    <phoneticPr fontId="1"/>
  </si>
  <si>
    <t>⑤</t>
    <phoneticPr fontId="1"/>
  </si>
  <si>
    <t>乳児用椅子</t>
    <rPh sb="0" eb="3">
      <t>ニュウジヨウ</t>
    </rPh>
    <rPh sb="3" eb="5">
      <t>イス</t>
    </rPh>
    <phoneticPr fontId="1"/>
  </si>
  <si>
    <t>幼児用椅子</t>
    <rPh sb="0" eb="3">
      <t>ヨウジヨウ</t>
    </rPh>
    <rPh sb="3" eb="5">
      <t>イス</t>
    </rPh>
    <phoneticPr fontId="1"/>
  </si>
  <si>
    <t>②</t>
    <phoneticPr fontId="1"/>
  </si>
  <si>
    <t>④</t>
    <phoneticPr fontId="1"/>
  </si>
  <si>
    <t>⑥</t>
    <phoneticPr fontId="1"/>
  </si>
  <si>
    <t>PC</t>
    <phoneticPr fontId="1"/>
  </si>
  <si>
    <t>ルーター</t>
    <phoneticPr fontId="1"/>
  </si>
  <si>
    <t>システム導入初期費用</t>
    <rPh sb="4" eb="6">
      <t>ドウニュウ</t>
    </rPh>
    <rPh sb="6" eb="8">
      <t>ショキ</t>
    </rPh>
    <rPh sb="8" eb="10">
      <t>ヒヨウ</t>
    </rPh>
    <phoneticPr fontId="1"/>
  </si>
  <si>
    <t>⑥</t>
    <phoneticPr fontId="1"/>
  </si>
  <si>
    <t>⑦</t>
    <phoneticPr fontId="1"/>
  </si>
  <si>
    <t>⑧</t>
    <phoneticPr fontId="1"/>
  </si>
  <si>
    <t>⑨</t>
    <phoneticPr fontId="1"/>
  </si>
  <si>
    <t>⑩</t>
    <phoneticPr fontId="1"/>
  </si>
  <si>
    <r>
      <t>支給決定額</t>
    </r>
    <r>
      <rPr>
        <sz val="10"/>
        <color rgb="FFFF0000"/>
        <rFont val="ＭＳ Ｐゴシック"/>
        <family val="3"/>
        <charset val="128"/>
        <scheme val="minor"/>
      </rPr>
      <t>（E）</t>
    </r>
    <rPh sb="0" eb="2">
      <t>シキュウ</t>
    </rPh>
    <rPh sb="2" eb="4">
      <t>ケッテイ</t>
    </rPh>
    <rPh sb="4" eb="5">
      <t>ガク</t>
    </rPh>
    <phoneticPr fontId="1"/>
  </si>
  <si>
    <t>⑪</t>
    <phoneticPr fontId="1"/>
  </si>
  <si>
    <r>
      <t>支給決定額</t>
    </r>
    <r>
      <rPr>
        <sz val="10"/>
        <color rgb="FFFF0000"/>
        <rFont val="ＭＳ Ｐゴシック"/>
        <family val="3"/>
        <charset val="128"/>
        <scheme val="minor"/>
      </rPr>
      <t>（E)</t>
    </r>
    <rPh sb="0" eb="2">
      <t>シキュウ</t>
    </rPh>
    <rPh sb="2" eb="4">
      <t>ケッテイ</t>
    </rPh>
    <rPh sb="4" eb="5">
      <t>ガク</t>
    </rPh>
    <phoneticPr fontId="1"/>
  </si>
  <si>
    <t>精算額（C4+D又はEのいずれか低い額）(千円未満切り捨て) 
※様式第6号に記載</t>
    <rPh sb="0" eb="2">
      <t>セイサン</t>
    </rPh>
    <rPh sb="8" eb="9">
      <t>マタ</t>
    </rPh>
    <rPh sb="16" eb="17">
      <t>ヒク</t>
    </rPh>
    <rPh sb="18" eb="19">
      <t>ガク</t>
    </rPh>
    <rPh sb="33" eb="35">
      <t>ヨウシキ</t>
    </rPh>
    <rPh sb="35" eb="36">
      <t>ダイ</t>
    </rPh>
    <rPh sb="37" eb="38">
      <t>ゴウ</t>
    </rPh>
    <rPh sb="39" eb="41">
      <t>キサイ</t>
    </rPh>
    <phoneticPr fontId="1"/>
  </si>
  <si>
    <t>精算額（C4+D又はEのいずれか低い額）(千円未満切り捨て) 
※様式第6号に記載</t>
    <rPh sb="0" eb="2">
      <t>セイサン</t>
    </rPh>
    <rPh sb="8" eb="9">
      <t>マタ</t>
    </rPh>
    <rPh sb="11" eb="12">
      <t>テイガク</t>
    </rPh>
    <rPh sb="16" eb="17">
      <t>ヒク</t>
    </rPh>
    <rPh sb="18" eb="19">
      <t>ガク</t>
    </rPh>
    <rPh sb="33" eb="35">
      <t>ヨウシキ</t>
    </rPh>
    <rPh sb="35" eb="36">
      <t>ダイ</t>
    </rPh>
    <rPh sb="37" eb="38">
      <t>ゴウ</t>
    </rPh>
    <rPh sb="39" eb="4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</si>
</sst>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General&quot;名&quot;"/>
  </numFmts>
  <fonts count="1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10"/>
      <color rgb="FFFF0000"/>
      <name val="ＭＳ Ｐゴシック"/>
      <family val="3"/>
      <charset val="128"/>
      <scheme val="minor"/>
    </font>
    <font>
      <sz val="10"/>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sz val="14"/>
      <color rgb="FFFF0000"/>
      <name val="ＭＳ Ｐゴシック"/>
      <family val="3"/>
      <charset val="128"/>
      <scheme val="minor"/>
    </font>
    <font>
      <b/>
      <sz val="10"/>
      <color rgb="FFFF0000"/>
      <name val="ＭＳ Ｐゴシック"/>
      <family val="3"/>
      <charset val="128"/>
      <scheme val="minor"/>
    </font>
    <font>
      <b/>
      <sz val="12"/>
      <color rgb="FFFF0000"/>
      <name val="ＭＳ Ｐゴシック"/>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rgb="FFEEC150"/>
        <bgColor indexed="64"/>
      </patternFill>
    </fill>
    <fill>
      <patternFill patternType="solid">
        <fgColor theme="6"/>
        <bgColor indexed="64"/>
      </patternFill>
    </fill>
    <fill>
      <patternFill patternType="solid">
        <fgColor theme="0"/>
        <bgColor indexed="64"/>
      </patternFill>
    </fill>
    <fill>
      <patternFill patternType="solid">
        <fgColor theme="2" tint="-9.9978637043366805E-2"/>
        <bgColor indexed="64"/>
      </patternFill>
    </fill>
    <fill>
      <patternFill patternType="solid">
        <fgColor rgb="FFFF9999"/>
        <bgColor indexed="64"/>
      </patternFill>
    </fill>
    <fill>
      <patternFill patternType="solid">
        <fgColor rgb="FF92D050"/>
        <bgColor indexed="64"/>
      </patternFill>
    </fill>
  </fills>
  <borders count="59">
    <border>
      <left/>
      <right/>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hair">
        <color indexed="64"/>
      </right>
      <top style="hair">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s>
  <cellStyleXfs count="2">
    <xf numFmtId="0" fontId="0" fillId="0" borderId="0">
      <alignment vertical="center"/>
    </xf>
    <xf numFmtId="6" fontId="3" fillId="0" borderId="0" applyFont="0" applyFill="0" applyBorder="0" applyAlignment="0" applyProtection="0">
      <alignment vertical="center"/>
    </xf>
  </cellStyleXfs>
  <cellXfs count="140">
    <xf numFmtId="0" fontId="0" fillId="0" borderId="0" xfId="0">
      <alignment vertical="center"/>
    </xf>
    <xf numFmtId="0" fontId="2" fillId="0" borderId="0" xfId="1" applyNumberFormat="1" applyFont="1" applyAlignment="1">
      <alignment horizontal="center" vertical="center"/>
    </xf>
    <xf numFmtId="6" fontId="2" fillId="0" borderId="0" xfId="1" applyFont="1">
      <alignment vertical="center"/>
    </xf>
    <xf numFmtId="6" fontId="2" fillId="0" borderId="0" xfId="1" applyFont="1" applyFill="1">
      <alignment vertical="center"/>
    </xf>
    <xf numFmtId="6" fontId="6" fillId="0" borderId="0" xfId="1" applyFont="1">
      <alignment vertical="center"/>
    </xf>
    <xf numFmtId="6" fontId="2" fillId="6" borderId="0" xfId="1" applyFont="1" applyFill="1">
      <alignment vertical="center"/>
    </xf>
    <xf numFmtId="0" fontId="2" fillId="6" borderId="0" xfId="1" applyNumberFormat="1" applyFont="1" applyFill="1" applyAlignment="1">
      <alignment horizontal="center" vertical="center"/>
    </xf>
    <xf numFmtId="6" fontId="6" fillId="6" borderId="0" xfId="1" applyFont="1" applyFill="1">
      <alignment vertical="center"/>
    </xf>
    <xf numFmtId="0" fontId="2" fillId="6" borderId="0" xfId="1" applyNumberFormat="1" applyFont="1" applyFill="1" applyAlignment="1">
      <alignment horizontal="left" vertical="center"/>
    </xf>
    <xf numFmtId="6" fontId="2" fillId="6" borderId="0" xfId="1" applyFont="1" applyFill="1" applyBorder="1">
      <alignment vertical="center"/>
    </xf>
    <xf numFmtId="0" fontId="2" fillId="6" borderId="0" xfId="1" applyNumberFormat="1" applyFont="1" applyFill="1" applyBorder="1" applyAlignment="1">
      <alignment horizontal="center" vertical="center"/>
    </xf>
    <xf numFmtId="6" fontId="2" fillId="2" borderId="13" xfId="1" applyFont="1" applyFill="1" applyBorder="1">
      <alignment vertical="center"/>
    </xf>
    <xf numFmtId="6" fontId="9" fillId="6" borderId="0" xfId="1" applyFont="1" applyFill="1">
      <alignment vertical="center"/>
    </xf>
    <xf numFmtId="6" fontId="9" fillId="0" borderId="0" xfId="1" applyFont="1">
      <alignment vertical="center"/>
    </xf>
    <xf numFmtId="0" fontId="4" fillId="6" borderId="0" xfId="1" applyNumberFormat="1" applyFont="1" applyFill="1" applyAlignment="1">
      <alignment vertical="center"/>
    </xf>
    <xf numFmtId="6" fontId="2" fillId="6" borderId="0" xfId="1" applyFont="1" applyFill="1" applyAlignment="1">
      <alignment vertical="center"/>
    </xf>
    <xf numFmtId="6" fontId="2" fillId="6" borderId="0" xfId="1" applyFont="1" applyFill="1" applyAlignment="1">
      <alignment horizontal="center" vertical="center"/>
    </xf>
    <xf numFmtId="6" fontId="2" fillId="0" borderId="0" xfId="1" applyFont="1" applyAlignment="1">
      <alignment horizontal="center" vertical="center"/>
    </xf>
    <xf numFmtId="12" fontId="2" fillId="2" borderId="10" xfId="1" applyNumberFormat="1" applyFont="1" applyFill="1" applyBorder="1" applyAlignment="1">
      <alignment horizontal="center" vertical="center"/>
    </xf>
    <xf numFmtId="6" fontId="2" fillId="6" borderId="0" xfId="1" applyFont="1" applyFill="1" applyAlignment="1">
      <alignment horizontal="left" vertical="center"/>
    </xf>
    <xf numFmtId="6" fontId="2" fillId="0" borderId="0" xfId="1" applyFont="1" applyAlignment="1">
      <alignment horizontal="left" vertical="center"/>
    </xf>
    <xf numFmtId="6" fontId="5" fillId="2" borderId="15" xfId="1" applyFont="1" applyFill="1" applyBorder="1" applyAlignment="1">
      <alignment horizontal="right" vertical="center" wrapText="1"/>
    </xf>
    <xf numFmtId="6" fontId="5" fillId="2" borderId="16" xfId="1" applyFont="1" applyFill="1" applyBorder="1" applyAlignment="1">
      <alignment horizontal="left" vertical="center"/>
    </xf>
    <xf numFmtId="6" fontId="5" fillId="2" borderId="17" xfId="1" applyFont="1" applyFill="1" applyBorder="1" applyAlignment="1">
      <alignment horizontal="left" vertical="center"/>
    </xf>
    <xf numFmtId="6" fontId="5" fillId="6" borderId="0" xfId="1" applyFont="1" applyFill="1" applyBorder="1" applyAlignment="1">
      <alignment horizontal="left" vertical="center"/>
    </xf>
    <xf numFmtId="6" fontId="5" fillId="6" borderId="0" xfId="1" applyFont="1" applyFill="1" applyBorder="1" applyAlignment="1">
      <alignment horizontal="right" vertical="center"/>
    </xf>
    <xf numFmtId="0" fontId="2" fillId="0" borderId="27" xfId="1" applyNumberFormat="1" applyFont="1" applyBorder="1" applyAlignment="1">
      <alignment horizontal="center" vertical="center"/>
    </xf>
    <xf numFmtId="0" fontId="2" fillId="0" borderId="22" xfId="1" applyNumberFormat="1" applyFont="1" applyBorder="1" applyAlignment="1">
      <alignment horizontal="center" vertical="center"/>
    </xf>
    <xf numFmtId="0" fontId="2" fillId="0" borderId="29" xfId="1" applyNumberFormat="1" applyFont="1" applyBorder="1" applyAlignment="1">
      <alignment horizontal="center" vertical="center"/>
    </xf>
    <xf numFmtId="6" fontId="2" fillId="2" borderId="10" xfId="1" applyFont="1" applyFill="1" applyBorder="1" applyAlignment="1">
      <alignment horizontal="center" vertical="center"/>
    </xf>
    <xf numFmtId="6" fontId="4" fillId="0" borderId="31" xfId="1" applyFont="1" applyBorder="1">
      <alignment vertical="center"/>
    </xf>
    <xf numFmtId="6" fontId="4" fillId="0" borderId="19" xfId="1" applyFont="1" applyBorder="1">
      <alignment vertical="center"/>
    </xf>
    <xf numFmtId="6" fontId="4" fillId="0" borderId="28" xfId="1" applyFont="1" applyBorder="1">
      <alignment vertical="center"/>
    </xf>
    <xf numFmtId="6" fontId="4" fillId="0" borderId="32" xfId="1" applyFont="1" applyBorder="1">
      <alignment vertical="center"/>
    </xf>
    <xf numFmtId="6" fontId="2" fillId="2" borderId="25" xfId="1" applyFont="1" applyFill="1" applyBorder="1" applyAlignment="1">
      <alignment horizontal="center" vertical="center"/>
    </xf>
    <xf numFmtId="6" fontId="4" fillId="0" borderId="33" xfId="1" applyFont="1" applyBorder="1">
      <alignment vertical="center"/>
    </xf>
    <xf numFmtId="6" fontId="4" fillId="0" borderId="34" xfId="1" applyFont="1" applyBorder="1">
      <alignment vertical="center"/>
    </xf>
    <xf numFmtId="6" fontId="4" fillId="0" borderId="35" xfId="1" applyFont="1" applyBorder="1">
      <alignment vertical="center"/>
    </xf>
    <xf numFmtId="6" fontId="4" fillId="0" borderId="36" xfId="1" applyFont="1" applyBorder="1">
      <alignment vertical="center"/>
    </xf>
    <xf numFmtId="6" fontId="2" fillId="0" borderId="26" xfId="1" applyFont="1" applyBorder="1">
      <alignment vertical="center"/>
    </xf>
    <xf numFmtId="6" fontId="2" fillId="0" borderId="21" xfId="1" applyFont="1" applyBorder="1">
      <alignment vertical="center"/>
    </xf>
    <xf numFmtId="6" fontId="2" fillId="0" borderId="9" xfId="1" applyFont="1" applyBorder="1">
      <alignment vertical="center"/>
    </xf>
    <xf numFmtId="0" fontId="2" fillId="2" borderId="38" xfId="1" applyNumberFormat="1" applyFont="1" applyFill="1" applyBorder="1" applyAlignment="1">
      <alignment horizontal="center" vertical="center"/>
    </xf>
    <xf numFmtId="0" fontId="4" fillId="0" borderId="31" xfId="1" applyNumberFormat="1" applyFont="1" applyBorder="1" applyAlignment="1">
      <alignment horizontal="center" vertical="center"/>
    </xf>
    <xf numFmtId="0" fontId="4" fillId="0" borderId="19" xfId="1" applyNumberFormat="1" applyFont="1" applyBorder="1" applyAlignment="1">
      <alignment horizontal="center" vertical="center"/>
    </xf>
    <xf numFmtId="0" fontId="4" fillId="0" borderId="28" xfId="1" applyNumberFormat="1" applyFont="1" applyBorder="1" applyAlignment="1">
      <alignment horizontal="center" vertical="center"/>
    </xf>
    <xf numFmtId="0" fontId="4" fillId="0" borderId="32" xfId="1" applyNumberFormat="1" applyFont="1" applyBorder="1" applyAlignment="1">
      <alignment horizontal="center" vertical="center"/>
    </xf>
    <xf numFmtId="6" fontId="2" fillId="0" borderId="26" xfId="1" applyFont="1" applyFill="1" applyBorder="1">
      <alignment vertical="center"/>
    </xf>
    <xf numFmtId="6" fontId="2" fillId="0" borderId="21" xfId="1" applyFont="1" applyFill="1" applyBorder="1">
      <alignment vertical="center"/>
    </xf>
    <xf numFmtId="0" fontId="2" fillId="2" borderId="37" xfId="1" applyNumberFormat="1" applyFont="1" applyFill="1" applyBorder="1" applyAlignment="1">
      <alignment horizontal="center" vertical="center"/>
    </xf>
    <xf numFmtId="6" fontId="2" fillId="2" borderId="38" xfId="1" applyFont="1" applyFill="1" applyBorder="1" applyAlignment="1">
      <alignment horizontal="center" vertical="center"/>
    </xf>
    <xf numFmtId="0" fontId="2" fillId="0" borderId="23" xfId="1" applyNumberFormat="1" applyFont="1" applyBorder="1" applyAlignment="1">
      <alignment horizontal="center" vertical="center"/>
    </xf>
    <xf numFmtId="6" fontId="2" fillId="0" borderId="20" xfId="1" applyFont="1" applyBorder="1">
      <alignment vertical="center"/>
    </xf>
    <xf numFmtId="0" fontId="2" fillId="0" borderId="39" xfId="1" applyNumberFormat="1" applyFont="1" applyBorder="1" applyAlignment="1">
      <alignment horizontal="center" vertical="center"/>
    </xf>
    <xf numFmtId="6" fontId="4" fillId="0" borderId="30" xfId="1" applyFont="1" applyFill="1" applyBorder="1">
      <alignment vertical="center"/>
    </xf>
    <xf numFmtId="0" fontId="4" fillId="0" borderId="40" xfId="1" applyNumberFormat="1" applyFont="1" applyBorder="1" applyAlignment="1">
      <alignment horizontal="center" vertical="center"/>
    </xf>
    <xf numFmtId="6" fontId="2" fillId="0" borderId="24" xfId="1" applyFont="1" applyBorder="1">
      <alignment vertical="center"/>
    </xf>
    <xf numFmtId="6" fontId="10" fillId="8" borderId="2" xfId="1" applyFont="1" applyFill="1" applyBorder="1">
      <alignment vertical="center"/>
    </xf>
    <xf numFmtId="6" fontId="2" fillId="2" borderId="41" xfId="1" applyFont="1" applyFill="1" applyBorder="1">
      <alignment vertical="center"/>
    </xf>
    <xf numFmtId="6" fontId="2" fillId="3" borderId="5" xfId="1" applyFont="1" applyFill="1" applyBorder="1">
      <alignment vertical="center"/>
    </xf>
    <xf numFmtId="6" fontId="2" fillId="3" borderId="7" xfId="1" applyFont="1" applyFill="1" applyBorder="1">
      <alignment vertical="center"/>
    </xf>
    <xf numFmtId="6" fontId="2" fillId="4" borderId="5" xfId="1" applyFont="1" applyFill="1" applyBorder="1">
      <alignment vertical="center"/>
    </xf>
    <xf numFmtId="6" fontId="2" fillId="4" borderId="7" xfId="1" applyFont="1" applyFill="1" applyBorder="1">
      <alignment vertical="center"/>
    </xf>
    <xf numFmtId="6" fontId="2" fillId="5" borderId="5" xfId="1" applyFont="1" applyFill="1" applyBorder="1">
      <alignment vertical="center"/>
    </xf>
    <xf numFmtId="6" fontId="2" fillId="5" borderId="7" xfId="1" applyFont="1" applyFill="1" applyBorder="1">
      <alignment vertical="center"/>
    </xf>
    <xf numFmtId="6" fontId="2" fillId="5" borderId="7" xfId="1" applyFont="1" applyFill="1" applyBorder="1" applyAlignment="1">
      <alignment vertical="center"/>
    </xf>
    <xf numFmtId="0" fontId="2" fillId="0" borderId="46" xfId="1" applyNumberFormat="1" applyFont="1" applyBorder="1" applyAlignment="1">
      <alignment horizontal="center" vertical="center"/>
    </xf>
    <xf numFmtId="6" fontId="2" fillId="0" borderId="47" xfId="1" applyFont="1" applyBorder="1">
      <alignment vertical="center"/>
    </xf>
    <xf numFmtId="0" fontId="4" fillId="0" borderId="48" xfId="1" applyNumberFormat="1" applyFont="1" applyBorder="1" applyAlignment="1">
      <alignment horizontal="center" vertical="center"/>
    </xf>
    <xf numFmtId="6" fontId="2" fillId="0" borderId="20" xfId="1" applyFont="1" applyFill="1" applyBorder="1">
      <alignment vertical="center"/>
    </xf>
    <xf numFmtId="6" fontId="4" fillId="0" borderId="49" xfId="1" applyFont="1" applyBorder="1">
      <alignment vertical="center"/>
    </xf>
    <xf numFmtId="0" fontId="4" fillId="0" borderId="49" xfId="1" applyNumberFormat="1" applyFont="1" applyBorder="1" applyAlignment="1">
      <alignment horizontal="center" vertical="center"/>
    </xf>
    <xf numFmtId="6" fontId="2" fillId="0" borderId="50" xfId="1" applyFont="1" applyFill="1" applyBorder="1">
      <alignment vertical="center"/>
    </xf>
    <xf numFmtId="6" fontId="2" fillId="0" borderId="24" xfId="1" applyFont="1" applyFill="1" applyBorder="1">
      <alignment vertical="center"/>
    </xf>
    <xf numFmtId="0" fontId="2" fillId="2" borderId="6" xfId="1" applyNumberFormat="1" applyFont="1" applyFill="1" applyBorder="1" applyAlignment="1">
      <alignment horizontal="center" vertical="center"/>
    </xf>
    <xf numFmtId="6" fontId="2" fillId="2" borderId="45" xfId="1" applyFont="1" applyFill="1" applyBorder="1" applyAlignment="1">
      <alignment horizontal="center" vertical="center"/>
    </xf>
    <xf numFmtId="6" fontId="2" fillId="2" borderId="51" xfId="1" applyFont="1" applyFill="1" applyBorder="1" applyAlignment="1">
      <alignment horizontal="center" vertical="center"/>
    </xf>
    <xf numFmtId="0" fontId="2" fillId="2" borderId="51" xfId="1" applyNumberFormat="1" applyFont="1" applyFill="1" applyBorder="1" applyAlignment="1">
      <alignment horizontal="center" vertical="center"/>
    </xf>
    <xf numFmtId="0" fontId="4" fillId="0" borderId="33" xfId="1" applyNumberFormat="1" applyFont="1" applyBorder="1" applyAlignment="1">
      <alignment horizontal="center" vertical="center"/>
    </xf>
    <xf numFmtId="0" fontId="4" fillId="0" borderId="34" xfId="1" applyNumberFormat="1" applyFont="1" applyBorder="1" applyAlignment="1">
      <alignment horizontal="center" vertical="center"/>
    </xf>
    <xf numFmtId="6" fontId="5" fillId="2" borderId="12" xfId="1" applyFont="1" applyFill="1" applyBorder="1" applyAlignment="1">
      <alignment horizontal="left" vertical="center"/>
    </xf>
    <xf numFmtId="6" fontId="2" fillId="2" borderId="52" xfId="1" applyFont="1" applyFill="1" applyBorder="1">
      <alignment vertical="center"/>
    </xf>
    <xf numFmtId="6" fontId="5" fillId="2" borderId="53" xfId="1" applyFont="1" applyFill="1" applyBorder="1" applyAlignment="1">
      <alignment horizontal="left" vertical="center"/>
    </xf>
    <xf numFmtId="176" fontId="2" fillId="6" borderId="0" xfId="1" applyNumberFormat="1" applyFont="1" applyFill="1" applyAlignment="1">
      <alignment horizontal="right" vertical="center"/>
    </xf>
    <xf numFmtId="0" fontId="2" fillId="6" borderId="0" xfId="1" applyNumberFormat="1" applyFont="1" applyFill="1" applyAlignment="1">
      <alignment horizontal="right" vertical="center"/>
    </xf>
    <xf numFmtId="0" fontId="2" fillId="6" borderId="0" xfId="1" applyNumberFormat="1" applyFont="1" applyFill="1" applyAlignment="1">
      <alignment horizontal="left" vertical="center"/>
    </xf>
    <xf numFmtId="0" fontId="8" fillId="6" borderId="0" xfId="0" applyFont="1" applyFill="1" applyAlignment="1">
      <alignment horizontal="left" vertical="center"/>
    </xf>
    <xf numFmtId="0" fontId="5" fillId="2" borderId="44" xfId="1" applyNumberFormat="1" applyFont="1" applyFill="1" applyBorder="1" applyAlignment="1">
      <alignment horizontal="left" vertical="center"/>
    </xf>
    <xf numFmtId="0" fontId="5" fillId="2" borderId="9" xfId="1" applyNumberFormat="1" applyFont="1" applyFill="1" applyBorder="1" applyAlignment="1">
      <alignment horizontal="left" vertical="center"/>
    </xf>
    <xf numFmtId="0" fontId="5" fillId="2" borderId="42" xfId="1" applyNumberFormat="1" applyFont="1" applyFill="1" applyBorder="1" applyAlignment="1">
      <alignment horizontal="left" vertical="center"/>
    </xf>
    <xf numFmtId="0" fontId="5" fillId="2" borderId="43" xfId="1" applyNumberFormat="1" applyFont="1" applyFill="1" applyBorder="1" applyAlignment="1">
      <alignment horizontal="left" vertical="center"/>
    </xf>
    <xf numFmtId="6" fontId="5" fillId="2" borderId="6" xfId="1" applyFont="1" applyFill="1" applyBorder="1" applyAlignment="1">
      <alignment horizontal="left" vertical="center"/>
    </xf>
    <xf numFmtId="6" fontId="5" fillId="2" borderId="10" xfId="1" applyFont="1" applyFill="1" applyBorder="1" applyAlignment="1">
      <alignment horizontal="left" vertical="center"/>
    </xf>
    <xf numFmtId="6" fontId="5" fillId="2" borderId="44" xfId="1" applyFont="1" applyFill="1" applyBorder="1" applyAlignment="1">
      <alignment horizontal="left" vertical="center"/>
    </xf>
    <xf numFmtId="6" fontId="5" fillId="2" borderId="9" xfId="1" applyFont="1" applyFill="1" applyBorder="1" applyAlignment="1">
      <alignment horizontal="left" vertical="center"/>
    </xf>
    <xf numFmtId="0" fontId="5" fillId="2" borderId="6" xfId="1" applyNumberFormat="1" applyFont="1" applyFill="1" applyBorder="1" applyAlignment="1">
      <alignment horizontal="left" vertical="center"/>
    </xf>
    <xf numFmtId="6" fontId="5" fillId="7" borderId="6" xfId="1" applyFont="1" applyFill="1" applyBorder="1" applyAlignment="1">
      <alignment horizontal="left" vertical="center"/>
    </xf>
    <xf numFmtId="6" fontId="5" fillId="7" borderId="10" xfId="1" applyFont="1" applyFill="1" applyBorder="1" applyAlignment="1">
      <alignment horizontal="left" vertical="center"/>
    </xf>
    <xf numFmtId="0" fontId="5" fillId="0" borderId="8" xfId="1" applyNumberFormat="1" applyFont="1" applyFill="1" applyBorder="1" applyAlignment="1">
      <alignment horizontal="left" vertical="center"/>
    </xf>
    <xf numFmtId="6" fontId="2" fillId="0" borderId="8" xfId="1" applyFont="1" applyFill="1" applyBorder="1" applyAlignment="1">
      <alignment vertical="center"/>
    </xf>
    <xf numFmtId="6" fontId="5" fillId="0" borderId="8" xfId="1" applyFont="1" applyFill="1" applyBorder="1" applyAlignment="1">
      <alignment horizontal="left" vertical="center" wrapText="1"/>
    </xf>
    <xf numFmtId="6" fontId="5" fillId="0" borderId="8" xfId="1" applyFont="1" applyFill="1" applyBorder="1" applyAlignment="1">
      <alignment horizontal="left" vertical="center"/>
    </xf>
    <xf numFmtId="0" fontId="5" fillId="0" borderId="1" xfId="1" applyNumberFormat="1" applyFont="1" applyFill="1" applyBorder="1" applyAlignment="1">
      <alignment horizontal="left" vertical="center"/>
    </xf>
    <xf numFmtId="6" fontId="2" fillId="0" borderId="54" xfId="1" applyFont="1" applyBorder="1">
      <alignment vertical="center"/>
    </xf>
    <xf numFmtId="0" fontId="2" fillId="6" borderId="0" xfId="1" applyNumberFormat="1" applyFont="1" applyFill="1" applyBorder="1" applyAlignment="1">
      <alignment horizontal="left"/>
    </xf>
    <xf numFmtId="6" fontId="5" fillId="0" borderId="55" xfId="1" applyFont="1" applyFill="1" applyBorder="1" applyAlignment="1">
      <alignment horizontal="left" vertical="center"/>
    </xf>
    <xf numFmtId="6" fontId="5" fillId="0" borderId="55" xfId="1" applyFont="1" applyFill="1" applyBorder="1" applyAlignment="1">
      <alignment vertical="center" wrapText="1"/>
    </xf>
    <xf numFmtId="0" fontId="2" fillId="6" borderId="0" xfId="1" applyNumberFormat="1" applyFont="1" applyFill="1" applyAlignment="1">
      <alignment horizontal="left" vertical="center"/>
    </xf>
    <xf numFmtId="0" fontId="8" fillId="6" borderId="0" xfId="0" applyFont="1" applyFill="1" applyAlignment="1">
      <alignment horizontal="left" vertical="center"/>
    </xf>
    <xf numFmtId="0" fontId="5" fillId="2" borderId="6" xfId="1" applyNumberFormat="1" applyFont="1" applyFill="1" applyBorder="1" applyAlignment="1">
      <alignment horizontal="left" vertical="center"/>
    </xf>
    <xf numFmtId="6" fontId="5" fillId="2" borderId="10" xfId="1" applyFont="1" applyFill="1" applyBorder="1" applyAlignment="1">
      <alignment horizontal="left" vertical="center"/>
    </xf>
    <xf numFmtId="6" fontId="14" fillId="0" borderId="19" xfId="1" applyFont="1" applyBorder="1">
      <alignment vertical="center"/>
    </xf>
    <xf numFmtId="6" fontId="14" fillId="0" borderId="34" xfId="1" applyFont="1" applyBorder="1">
      <alignment vertical="center"/>
    </xf>
    <xf numFmtId="0" fontId="14" fillId="0" borderId="19" xfId="1" applyNumberFormat="1" applyFont="1" applyBorder="1" applyAlignment="1">
      <alignment horizontal="center" vertical="center"/>
    </xf>
    <xf numFmtId="0" fontId="15" fillId="0" borderId="8" xfId="1" applyNumberFormat="1" applyFont="1" applyFill="1" applyBorder="1" applyAlignment="1">
      <alignment horizontal="right" vertical="center"/>
    </xf>
    <xf numFmtId="6" fontId="15" fillId="0" borderId="8" xfId="1" applyFont="1" applyFill="1" applyBorder="1" applyAlignment="1">
      <alignment horizontal="right" vertical="center"/>
    </xf>
    <xf numFmtId="6" fontId="15" fillId="0" borderId="8" xfId="1" applyFont="1" applyFill="1" applyBorder="1" applyAlignment="1">
      <alignment horizontal="right" vertical="center" wrapText="1"/>
    </xf>
    <xf numFmtId="0" fontId="15" fillId="0" borderId="1" xfId="1" applyNumberFormat="1" applyFont="1" applyFill="1" applyBorder="1" applyAlignment="1">
      <alignment horizontal="right" vertical="center"/>
    </xf>
    <xf numFmtId="6" fontId="15" fillId="0" borderId="55" xfId="1" applyFont="1" applyFill="1" applyBorder="1" applyAlignment="1">
      <alignment horizontal="right" vertical="center"/>
    </xf>
    <xf numFmtId="6" fontId="15" fillId="0" borderId="55" xfId="1" applyFont="1" applyFill="1" applyBorder="1" applyAlignment="1">
      <alignment horizontal="right" vertical="center" wrapText="1"/>
    </xf>
    <xf numFmtId="6" fontId="5" fillId="0" borderId="0" xfId="1" applyFont="1" applyFill="1" applyBorder="1" applyAlignment="1">
      <alignment horizontal="left" vertical="center"/>
    </xf>
    <xf numFmtId="6" fontId="5" fillId="2" borderId="56" xfId="1" applyFont="1" applyFill="1" applyBorder="1" applyAlignment="1">
      <alignment horizontal="left" vertical="center"/>
    </xf>
    <xf numFmtId="6" fontId="5" fillId="2" borderId="1" xfId="1" applyFont="1" applyFill="1" applyBorder="1" applyAlignment="1">
      <alignment horizontal="left" vertical="center"/>
    </xf>
    <xf numFmtId="6" fontId="5" fillId="2" borderId="57" xfId="1" applyFont="1" applyFill="1" applyBorder="1" applyAlignment="1">
      <alignment horizontal="right" vertical="center"/>
    </xf>
    <xf numFmtId="6" fontId="5" fillId="2" borderId="58" xfId="1" applyFont="1" applyFill="1" applyBorder="1" applyAlignment="1">
      <alignment horizontal="left" vertical="center"/>
    </xf>
    <xf numFmtId="6" fontId="15" fillId="0" borderId="0" xfId="1" applyFont="1" applyFill="1" applyBorder="1" applyAlignment="1">
      <alignment horizontal="right" vertical="center"/>
    </xf>
    <xf numFmtId="0" fontId="2" fillId="6" borderId="0" xfId="1" applyNumberFormat="1" applyFont="1" applyFill="1" applyAlignment="1">
      <alignment horizontal="left" vertical="center"/>
    </xf>
    <xf numFmtId="0" fontId="8" fillId="6" borderId="0" xfId="0" applyFont="1" applyFill="1" applyAlignment="1">
      <alignment horizontal="left" vertical="center"/>
    </xf>
    <xf numFmtId="6" fontId="9" fillId="6" borderId="0" xfId="1" applyFont="1" applyFill="1" applyAlignment="1">
      <alignment horizontal="center" vertical="center"/>
    </xf>
    <xf numFmtId="0" fontId="7" fillId="8" borderId="3" xfId="1" applyNumberFormat="1" applyFont="1" applyFill="1" applyBorder="1" applyAlignment="1">
      <alignment horizontal="center" vertical="center" wrapText="1"/>
    </xf>
    <xf numFmtId="0" fontId="7" fillId="8" borderId="4" xfId="1" applyNumberFormat="1" applyFont="1" applyFill="1" applyBorder="1" applyAlignment="1">
      <alignment horizontal="center" vertical="center"/>
    </xf>
    <xf numFmtId="0" fontId="7" fillId="8" borderId="11" xfId="1" applyNumberFormat="1" applyFont="1" applyFill="1" applyBorder="1" applyAlignment="1">
      <alignment horizontal="center" vertical="center"/>
    </xf>
    <xf numFmtId="0" fontId="5" fillId="2" borderId="6" xfId="1" applyNumberFormat="1" applyFont="1" applyFill="1" applyBorder="1" applyAlignment="1">
      <alignment horizontal="left" vertical="center"/>
    </xf>
    <xf numFmtId="0" fontId="5" fillId="2" borderId="10" xfId="1" applyNumberFormat="1" applyFont="1" applyFill="1" applyBorder="1" applyAlignment="1">
      <alignment horizontal="left" vertical="center"/>
    </xf>
    <xf numFmtId="6" fontId="11" fillId="2" borderId="6" xfId="1" applyFont="1" applyFill="1" applyBorder="1" applyAlignment="1">
      <alignment horizontal="left" vertical="center" wrapText="1"/>
    </xf>
    <xf numFmtId="6" fontId="11" fillId="2" borderId="10" xfId="1" applyFont="1" applyFill="1" applyBorder="1" applyAlignment="1">
      <alignment horizontal="left" vertical="center" wrapText="1"/>
    </xf>
    <xf numFmtId="6" fontId="11" fillId="2" borderId="14" xfId="1" applyFont="1" applyFill="1" applyBorder="1" applyAlignment="1">
      <alignment horizontal="left" vertical="center" wrapText="1"/>
    </xf>
    <xf numFmtId="6" fontId="5" fillId="2" borderId="14" xfId="1" applyFont="1" applyFill="1" applyBorder="1" applyAlignment="1">
      <alignment horizontal="left" vertical="center"/>
    </xf>
    <xf numFmtId="6" fontId="5" fillId="2" borderId="10" xfId="1" applyFont="1" applyFill="1" applyBorder="1" applyAlignment="1">
      <alignment horizontal="left" vertical="center"/>
    </xf>
    <xf numFmtId="6" fontId="5" fillId="9" borderId="18" xfId="1" applyFont="1" applyFill="1" applyBorder="1" applyAlignment="1">
      <alignment horizontal="right" vertical="center"/>
    </xf>
  </cellXfs>
  <cellStyles count="2">
    <cellStyle name="通貨" xfId="1" builtinId="7"/>
    <cellStyle name="標準" xfId="0" builtinId="0"/>
  </cellStyles>
  <dxfs count="0"/>
  <tableStyles count="0" defaultTableStyle="TableStyleMedium2" defaultPivotStyle="PivotStyleLight16"/>
  <colors>
    <mruColors>
      <color rgb="FFFF9999"/>
      <color rgb="FFEEC150"/>
      <color rgb="FFFFC650"/>
      <color rgb="FFFFCC00"/>
      <color rgb="FFFF3300"/>
      <color rgb="FFFF9933"/>
      <color rgb="FFFFCC66"/>
      <color rgb="FFF2D17E"/>
      <color rgb="FFF6FBB5"/>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916782</xdr:colOff>
      <xdr:row>6</xdr:row>
      <xdr:rowOff>47627</xdr:rowOff>
    </xdr:from>
    <xdr:to>
      <xdr:col>3</xdr:col>
      <xdr:colOff>785812</xdr:colOff>
      <xdr:row>12</xdr:row>
      <xdr:rowOff>1</xdr:rowOff>
    </xdr:to>
    <xdr:sp macro="" textlink="">
      <xdr:nvSpPr>
        <xdr:cNvPr id="2" name="四角形吹き出し 1"/>
        <xdr:cNvSpPr/>
      </xdr:nvSpPr>
      <xdr:spPr>
        <a:xfrm>
          <a:off x="1500188" y="1535908"/>
          <a:ext cx="2226468" cy="952499"/>
        </a:xfrm>
        <a:prstGeom prst="wedgeRectCallout">
          <a:avLst>
            <a:gd name="adj1" fmla="val 53866"/>
            <a:gd name="adj2" fmla="val 19604"/>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rPr>
            <a:t>税抜単価は小数点第一位を切り捨てた金額を入力してください</a:t>
          </a:r>
          <a:endParaRPr kumimoji="1" lang="en-US" altLang="ja-JP" sz="1000" b="1">
            <a:solidFill>
              <a:sysClr val="windowText" lastClr="000000"/>
            </a:solidFill>
          </a:endParaRPr>
        </a:p>
        <a:p>
          <a:pPr algn="l"/>
          <a:r>
            <a:rPr kumimoji="1" lang="ja-JP" altLang="en-US" sz="1000" b="1">
              <a:solidFill>
                <a:srgbClr val="FF3300"/>
              </a:solidFill>
            </a:rPr>
            <a:t>税抜単価１０万円を超える備品を購入した場合は事前に変更承認を得ているかを確認してください</a:t>
          </a:r>
        </a:p>
      </xdr:txBody>
    </xdr:sp>
    <xdr:clientData/>
  </xdr:twoCellAnchor>
  <xdr:twoCellAnchor>
    <xdr:from>
      <xdr:col>2</xdr:col>
      <xdr:colOff>1643062</xdr:colOff>
      <xdr:row>2</xdr:row>
      <xdr:rowOff>142875</xdr:rowOff>
    </xdr:from>
    <xdr:to>
      <xdr:col>3</xdr:col>
      <xdr:colOff>1154906</xdr:colOff>
      <xdr:row>4</xdr:row>
      <xdr:rowOff>226218</xdr:rowOff>
    </xdr:to>
    <xdr:sp macro="" textlink="">
      <xdr:nvSpPr>
        <xdr:cNvPr id="3" name="四角形吹き出し 2"/>
        <xdr:cNvSpPr/>
      </xdr:nvSpPr>
      <xdr:spPr>
        <a:xfrm>
          <a:off x="2226468" y="559594"/>
          <a:ext cx="1869282" cy="464343"/>
        </a:xfrm>
        <a:prstGeom prst="wedgeRectCallout">
          <a:avLst>
            <a:gd name="adj1" fmla="val -43126"/>
            <a:gd name="adj2" fmla="val -70543"/>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b="1">
              <a:solidFill>
                <a:sysClr val="windowText" lastClr="000000"/>
              </a:solidFill>
              <a:effectLst/>
              <a:latin typeface="+mn-lt"/>
              <a:ea typeface="+mn-ea"/>
              <a:cs typeface="+mn-cs"/>
            </a:rPr>
            <a:t>申請年度・事業所名・施設名を入力してください</a:t>
          </a:r>
          <a:endParaRPr lang="ja-JP" altLang="ja-JP" sz="1000">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3</xdr:col>
      <xdr:colOff>1452562</xdr:colOff>
      <xdr:row>1</xdr:row>
      <xdr:rowOff>190500</xdr:rowOff>
    </xdr:from>
    <xdr:to>
      <xdr:col>5</xdr:col>
      <xdr:colOff>1476375</xdr:colOff>
      <xdr:row>4</xdr:row>
      <xdr:rowOff>71436</xdr:rowOff>
    </xdr:to>
    <xdr:sp macro="" textlink="">
      <xdr:nvSpPr>
        <xdr:cNvPr id="4" name="四角形吹き出し 3"/>
        <xdr:cNvSpPr/>
      </xdr:nvSpPr>
      <xdr:spPr>
        <a:xfrm>
          <a:off x="4393406" y="381000"/>
          <a:ext cx="2333625" cy="488155"/>
        </a:xfrm>
        <a:prstGeom prst="wedgeRectCallout">
          <a:avLst>
            <a:gd name="adj1" fmla="val 53363"/>
            <a:gd name="adj2" fmla="val 35992"/>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b="1">
              <a:solidFill>
                <a:sysClr val="windowText" lastClr="000000"/>
              </a:solidFill>
              <a:effectLst/>
              <a:latin typeface="+mn-lt"/>
              <a:ea typeface="+mn-ea"/>
              <a:cs typeface="+mn-cs"/>
            </a:rPr>
            <a:t>施設定員数を数字のみ入力してください（単位の入力不要）</a:t>
          </a:r>
          <a:endParaRPr lang="ja-JP" altLang="ja-JP" sz="1000">
            <a:solidFill>
              <a:sysClr val="windowText" lastClr="000000"/>
            </a:solidFill>
            <a:effectLst/>
          </a:endParaRPr>
        </a:p>
        <a:p>
          <a:pPr algn="l"/>
          <a:endParaRPr kumimoji="1" lang="ja-JP" altLang="en-US" sz="1100"/>
        </a:p>
      </xdr:txBody>
    </xdr:sp>
    <xdr:clientData/>
  </xdr:twoCellAnchor>
  <xdr:twoCellAnchor>
    <xdr:from>
      <xdr:col>1</xdr:col>
      <xdr:colOff>369094</xdr:colOff>
      <xdr:row>12</xdr:row>
      <xdr:rowOff>47625</xdr:rowOff>
    </xdr:from>
    <xdr:to>
      <xdr:col>3</xdr:col>
      <xdr:colOff>1000126</xdr:colOff>
      <xdr:row>21</xdr:row>
      <xdr:rowOff>95250</xdr:rowOff>
    </xdr:to>
    <xdr:sp macro="" textlink="">
      <xdr:nvSpPr>
        <xdr:cNvPr id="5" name="四角形吹き出し 4"/>
        <xdr:cNvSpPr/>
      </xdr:nvSpPr>
      <xdr:spPr>
        <a:xfrm>
          <a:off x="547688" y="2536031"/>
          <a:ext cx="3393282" cy="1547813"/>
        </a:xfrm>
        <a:prstGeom prst="wedgeRectCallout">
          <a:avLst>
            <a:gd name="adj1" fmla="val 20089"/>
            <a:gd name="adj2" fmla="val 55950"/>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FF0000"/>
              </a:solidFill>
            </a:rPr>
            <a:t>①</a:t>
          </a:r>
          <a:r>
            <a:rPr kumimoji="1" lang="ja-JP" altLang="en-US" sz="900" b="1">
              <a:solidFill>
                <a:sysClr val="windowText" lastClr="000000"/>
              </a:solidFill>
            </a:rPr>
            <a:t>上記入力の各種備品精算金額の総額です</a:t>
          </a:r>
          <a:endParaRPr kumimoji="1" lang="en-US" altLang="ja-JP" sz="900" b="1">
            <a:solidFill>
              <a:sysClr val="windowText" lastClr="000000"/>
            </a:solidFill>
          </a:endParaRPr>
        </a:p>
        <a:p>
          <a:pPr algn="l"/>
          <a:r>
            <a:rPr kumimoji="1" lang="ja-JP" altLang="en-US" sz="900" b="1">
              <a:solidFill>
                <a:srgbClr val="FF0000"/>
              </a:solidFill>
            </a:rPr>
            <a:t>②</a:t>
          </a:r>
          <a:r>
            <a:rPr kumimoji="1" lang="ja-JP" altLang="en-US" sz="900" b="1">
              <a:solidFill>
                <a:sysClr val="windowText" lastClr="000000"/>
              </a:solidFill>
            </a:rPr>
            <a:t>限度額は定員に準じた通常備品の限度額が応答されます</a:t>
          </a:r>
          <a:endParaRPr kumimoji="1" lang="en-US" altLang="ja-JP" sz="900" b="1">
            <a:solidFill>
              <a:sysClr val="windowText" lastClr="000000"/>
            </a:solidFill>
          </a:endParaRPr>
        </a:p>
        <a:p>
          <a:pPr algn="l"/>
          <a:r>
            <a:rPr kumimoji="1" lang="ja-JP" altLang="en-US" sz="900" b="1">
              <a:solidFill>
                <a:srgbClr val="FF0000"/>
              </a:solidFill>
            </a:rPr>
            <a:t>③</a:t>
          </a:r>
          <a:r>
            <a:rPr kumimoji="1" lang="ja-JP" altLang="en-US" sz="900" b="1">
              <a:solidFill>
                <a:sysClr val="windowText" lastClr="000000"/>
              </a:solidFill>
            </a:rPr>
            <a:t>助成対象経費の</a:t>
          </a:r>
          <a:r>
            <a:rPr kumimoji="1" lang="en-US" altLang="ja-JP" sz="900" b="1">
              <a:solidFill>
                <a:sysClr val="windowText" lastClr="000000"/>
              </a:solidFill>
            </a:rPr>
            <a:t>3/4</a:t>
          </a:r>
          <a:r>
            <a:rPr kumimoji="1" lang="ja-JP" altLang="en-US" sz="900" b="1">
              <a:solidFill>
                <a:sysClr val="windowText" lastClr="000000"/>
              </a:solidFill>
            </a:rPr>
            <a:t>の金額が表示されます</a:t>
          </a:r>
          <a:endParaRPr kumimoji="1" lang="en-US" altLang="ja-JP" sz="900" b="1">
            <a:solidFill>
              <a:sysClr val="windowText" lastClr="000000"/>
            </a:solidFill>
          </a:endParaRPr>
        </a:p>
        <a:p>
          <a:pPr algn="l"/>
          <a:r>
            <a:rPr kumimoji="1" lang="ja-JP" altLang="en-US" sz="900" b="1">
              <a:solidFill>
                <a:srgbClr val="FF0000"/>
              </a:solidFill>
            </a:rPr>
            <a:t>④</a:t>
          </a:r>
          <a:r>
            <a:rPr kumimoji="1" lang="ja-JP" altLang="en-US" sz="900" b="1">
              <a:solidFill>
                <a:sysClr val="windowText" lastClr="000000"/>
              </a:solidFill>
            </a:rPr>
            <a:t>助成対象経費の</a:t>
          </a:r>
          <a:r>
            <a:rPr kumimoji="1" lang="en-US" altLang="ja-JP" sz="900" b="1">
              <a:solidFill>
                <a:sysClr val="windowText" lastClr="000000"/>
              </a:solidFill>
            </a:rPr>
            <a:t>3/4 </a:t>
          </a:r>
          <a:r>
            <a:rPr kumimoji="1" lang="ja-JP" altLang="en-US" sz="900" b="1">
              <a:solidFill>
                <a:sysClr val="windowText" lastClr="000000"/>
              </a:solidFill>
            </a:rPr>
            <a:t>と限度額のうち少ない方の金額が表示されます</a:t>
          </a:r>
          <a:endParaRPr kumimoji="1" lang="en-US" altLang="ja-JP" sz="900" b="1">
            <a:solidFill>
              <a:sysClr val="windowText" lastClr="000000"/>
            </a:solidFill>
          </a:endParaRPr>
        </a:p>
        <a:p>
          <a:pPr algn="l"/>
          <a:r>
            <a:rPr kumimoji="1" lang="ja-JP" altLang="en-US" sz="900" b="1">
              <a:solidFill>
                <a:srgbClr val="FF0000"/>
              </a:solidFill>
            </a:rPr>
            <a:t>⑤</a:t>
          </a:r>
          <a:r>
            <a:rPr kumimoji="1" lang="ja-JP" altLang="en-US" sz="900" b="1">
              <a:solidFill>
                <a:sysClr val="windowText" lastClr="000000"/>
              </a:solidFill>
            </a:rPr>
            <a:t>この欄に表示される金額が通常備品の余剰額です</a:t>
          </a:r>
          <a:endParaRPr kumimoji="1" lang="en-US" altLang="ja-JP" sz="900" b="1">
            <a:solidFill>
              <a:sysClr val="windowText" lastClr="000000"/>
            </a:solidFill>
          </a:endParaRPr>
        </a:p>
        <a:p>
          <a:pPr algn="l"/>
          <a:r>
            <a:rPr kumimoji="1" lang="ja-JP" altLang="en-US" sz="900" b="1">
              <a:solidFill>
                <a:sysClr val="windowText" lastClr="000000"/>
              </a:solidFill>
            </a:rPr>
            <a:t>余剰額がある場合は下記の各種備品等の超過額に充当することができます</a:t>
          </a:r>
          <a:endParaRPr kumimoji="1" lang="en-US" altLang="ja-JP" sz="900" b="1">
            <a:solidFill>
              <a:sysClr val="windowText" lastClr="000000"/>
            </a:solidFill>
          </a:endParaRPr>
        </a:p>
        <a:p>
          <a:pPr algn="l"/>
          <a:r>
            <a:rPr kumimoji="1" lang="ja-JP" altLang="en-US" sz="900" b="1">
              <a:solidFill>
                <a:sysClr val="windowText" lastClr="000000"/>
              </a:solidFill>
            </a:rPr>
            <a:t>＊通常備品は限度額以上の申請はできません</a:t>
          </a:r>
          <a:endParaRPr kumimoji="1" lang="en-US" altLang="ja-JP" sz="900" b="1">
            <a:solidFill>
              <a:sysClr val="windowText" lastClr="000000"/>
            </a:solidFill>
          </a:endParaRPr>
        </a:p>
        <a:p>
          <a:pPr algn="l"/>
          <a:endParaRPr kumimoji="1" lang="en-US" altLang="ja-JP" sz="900" b="1">
            <a:solidFill>
              <a:sysClr val="windowText" lastClr="000000"/>
            </a:solidFill>
          </a:endParaRPr>
        </a:p>
        <a:p>
          <a:pPr algn="l"/>
          <a:endParaRPr kumimoji="1" lang="ja-JP" altLang="en-US" sz="1000" b="1">
            <a:solidFill>
              <a:sysClr val="windowText" lastClr="000000"/>
            </a:solidFill>
          </a:endParaRPr>
        </a:p>
      </xdr:txBody>
    </xdr:sp>
    <xdr:clientData/>
  </xdr:twoCellAnchor>
  <xdr:twoCellAnchor>
    <xdr:from>
      <xdr:col>0</xdr:col>
      <xdr:colOff>83344</xdr:colOff>
      <xdr:row>35</xdr:row>
      <xdr:rowOff>35719</xdr:rowOff>
    </xdr:from>
    <xdr:to>
      <xdr:col>2</xdr:col>
      <xdr:colOff>2143127</xdr:colOff>
      <xdr:row>39</xdr:row>
      <xdr:rowOff>130970</xdr:rowOff>
    </xdr:to>
    <xdr:sp macro="" textlink="">
      <xdr:nvSpPr>
        <xdr:cNvPr id="6" name="四角形吹き出し 5"/>
        <xdr:cNvSpPr/>
      </xdr:nvSpPr>
      <xdr:spPr>
        <a:xfrm>
          <a:off x="83344" y="6429375"/>
          <a:ext cx="2643189" cy="762001"/>
        </a:xfrm>
        <a:prstGeom prst="wedgeRectCallout">
          <a:avLst>
            <a:gd name="adj1" fmla="val 48416"/>
            <a:gd name="adj2" fmla="val 60343"/>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FF0000"/>
              </a:solidFill>
            </a:rPr>
            <a:t>⑥</a:t>
          </a:r>
          <a:r>
            <a:rPr kumimoji="1" lang="ja-JP" altLang="en-US" sz="900" b="1">
              <a:solidFill>
                <a:sysClr val="windowText" lastClr="000000"/>
              </a:solidFill>
            </a:rPr>
            <a:t>この欄に表示される金額が多摩産材備品の超過額です</a:t>
          </a:r>
          <a:endParaRPr kumimoji="1" lang="en-US" altLang="ja-JP" sz="900" b="1">
            <a:solidFill>
              <a:sysClr val="windowText" lastClr="000000"/>
            </a:solidFill>
          </a:endParaRPr>
        </a:p>
        <a:p>
          <a:pPr algn="l"/>
          <a:r>
            <a:rPr kumimoji="1" lang="ja-JP" altLang="en-US" sz="900" b="1">
              <a:solidFill>
                <a:sysClr val="windowText" lastClr="000000"/>
              </a:solidFill>
            </a:rPr>
            <a:t>超過額がある場合は上記の通常備品の余剰額の範囲で活用が可能です</a:t>
          </a:r>
          <a:endParaRPr kumimoji="1" lang="en-US" altLang="ja-JP" sz="900" b="1">
            <a:solidFill>
              <a:sysClr val="windowText" lastClr="000000"/>
            </a:solidFill>
          </a:endParaRPr>
        </a:p>
        <a:p>
          <a:pPr algn="l"/>
          <a:endParaRPr kumimoji="1" lang="ja-JP" altLang="en-US" sz="1000" b="1">
            <a:solidFill>
              <a:sysClr val="windowText" lastClr="000000"/>
            </a:solidFill>
          </a:endParaRPr>
        </a:p>
      </xdr:txBody>
    </xdr:sp>
    <xdr:clientData/>
  </xdr:twoCellAnchor>
  <xdr:twoCellAnchor>
    <xdr:from>
      <xdr:col>0</xdr:col>
      <xdr:colOff>83344</xdr:colOff>
      <xdr:row>49</xdr:row>
      <xdr:rowOff>59530</xdr:rowOff>
    </xdr:from>
    <xdr:to>
      <xdr:col>2</xdr:col>
      <xdr:colOff>2143127</xdr:colOff>
      <xdr:row>53</xdr:row>
      <xdr:rowOff>154781</xdr:rowOff>
    </xdr:to>
    <xdr:sp macro="" textlink="">
      <xdr:nvSpPr>
        <xdr:cNvPr id="7" name="四角形吹き出し 6"/>
        <xdr:cNvSpPr/>
      </xdr:nvSpPr>
      <xdr:spPr>
        <a:xfrm>
          <a:off x="83344" y="8858249"/>
          <a:ext cx="2643189" cy="762001"/>
        </a:xfrm>
        <a:prstGeom prst="wedgeRectCallout">
          <a:avLst>
            <a:gd name="adj1" fmla="val 48416"/>
            <a:gd name="adj2" fmla="val 60343"/>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FF0000"/>
              </a:solidFill>
            </a:rPr>
            <a:t>⑥</a:t>
          </a:r>
          <a:r>
            <a:rPr kumimoji="1" lang="ja-JP" altLang="en-US" sz="900" b="1">
              <a:solidFill>
                <a:sysClr val="windowText" lastClr="000000"/>
              </a:solidFill>
            </a:rPr>
            <a:t>この欄に表示される金額が保育システムの超過額です</a:t>
          </a:r>
          <a:endParaRPr kumimoji="1" lang="en-US" altLang="ja-JP" sz="900" b="1">
            <a:solidFill>
              <a:sysClr val="windowText" lastClr="000000"/>
            </a:solidFill>
          </a:endParaRPr>
        </a:p>
        <a:p>
          <a:pPr algn="l"/>
          <a:r>
            <a:rPr kumimoji="1" lang="ja-JP" altLang="en-US" sz="900" b="1">
              <a:solidFill>
                <a:sysClr val="windowText" lastClr="000000"/>
              </a:solidFill>
            </a:rPr>
            <a:t>超過額がある場合は上記の通常備品の余剰額の範囲で活用が可能です</a:t>
          </a:r>
          <a:endParaRPr kumimoji="1" lang="en-US" altLang="ja-JP" sz="900" b="1">
            <a:solidFill>
              <a:sysClr val="windowText" lastClr="000000"/>
            </a:solidFill>
          </a:endParaRPr>
        </a:p>
        <a:p>
          <a:pPr algn="l"/>
          <a:endParaRPr kumimoji="1" lang="ja-JP" altLang="en-US" sz="1000" b="1">
            <a:solidFill>
              <a:sysClr val="windowText" lastClr="000000"/>
            </a:solidFill>
          </a:endParaRPr>
        </a:p>
      </xdr:txBody>
    </xdr:sp>
    <xdr:clientData/>
  </xdr:twoCellAnchor>
  <xdr:twoCellAnchor>
    <xdr:from>
      <xdr:col>0</xdr:col>
      <xdr:colOff>83344</xdr:colOff>
      <xdr:row>54</xdr:row>
      <xdr:rowOff>130969</xdr:rowOff>
    </xdr:from>
    <xdr:to>
      <xdr:col>2</xdr:col>
      <xdr:colOff>2131220</xdr:colOff>
      <xdr:row>62</xdr:row>
      <xdr:rowOff>214312</xdr:rowOff>
    </xdr:to>
    <xdr:sp macro="" textlink="">
      <xdr:nvSpPr>
        <xdr:cNvPr id="8" name="四角形吹き出し 7"/>
        <xdr:cNvSpPr/>
      </xdr:nvSpPr>
      <xdr:spPr>
        <a:xfrm>
          <a:off x="83344" y="9763125"/>
          <a:ext cx="2631282" cy="1488281"/>
        </a:xfrm>
        <a:prstGeom prst="wedgeRectCallout">
          <a:avLst>
            <a:gd name="adj1" fmla="val 51567"/>
            <a:gd name="adj2" fmla="val 19160"/>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FF0000"/>
              </a:solidFill>
            </a:rPr>
            <a:t>⑦</a:t>
          </a:r>
          <a:r>
            <a:rPr kumimoji="1" lang="ja-JP" altLang="en-US" sz="900" b="1">
              <a:solidFill>
                <a:sysClr val="windowText" lastClr="000000"/>
              </a:solidFill>
            </a:rPr>
            <a:t>定員に準じた限度額の総額が応答されます</a:t>
          </a:r>
          <a:endParaRPr kumimoji="1" lang="en-US" altLang="ja-JP" sz="900" b="1">
            <a:solidFill>
              <a:sysClr val="windowText" lastClr="000000"/>
            </a:solidFill>
          </a:endParaRPr>
        </a:p>
        <a:p>
          <a:pPr algn="l"/>
          <a:r>
            <a:rPr kumimoji="1" lang="ja-JP" altLang="en-US" sz="900" b="1">
              <a:solidFill>
                <a:srgbClr val="FF0000"/>
              </a:solidFill>
            </a:rPr>
            <a:t>⑧</a:t>
          </a:r>
          <a:r>
            <a:rPr kumimoji="1" lang="ja-JP" altLang="en-US" sz="900" b="1">
              <a:solidFill>
                <a:sysClr val="windowText" lastClr="000000"/>
              </a:solidFill>
            </a:rPr>
            <a:t>助成対象経費の</a:t>
          </a:r>
          <a:r>
            <a:rPr kumimoji="1" lang="en-US" altLang="ja-JP" sz="900" b="1">
              <a:solidFill>
                <a:sysClr val="windowText" lastClr="000000"/>
              </a:solidFill>
            </a:rPr>
            <a:t>3/4</a:t>
          </a:r>
          <a:r>
            <a:rPr kumimoji="1" lang="ja-JP" altLang="en-US" sz="900" b="1">
              <a:solidFill>
                <a:sysClr val="windowText" lastClr="000000"/>
              </a:solidFill>
            </a:rPr>
            <a:t>の総金額が表示されます</a:t>
          </a:r>
          <a:endParaRPr kumimoji="1" lang="en-US" altLang="ja-JP" sz="900" b="1">
            <a:solidFill>
              <a:sysClr val="windowText" lastClr="000000"/>
            </a:solidFill>
          </a:endParaRPr>
        </a:p>
        <a:p>
          <a:pPr algn="l"/>
          <a:r>
            <a:rPr kumimoji="1" lang="ja-JP" altLang="en-US" sz="900" b="1">
              <a:solidFill>
                <a:srgbClr val="FF0000"/>
              </a:solidFill>
            </a:rPr>
            <a:t>⑨</a:t>
          </a:r>
          <a:r>
            <a:rPr kumimoji="1" lang="ja-JP" altLang="en-US" sz="900" b="1">
              <a:solidFill>
                <a:sysClr val="windowText" lastClr="000000"/>
              </a:solidFill>
            </a:rPr>
            <a:t>助成対象経費の</a:t>
          </a:r>
          <a:r>
            <a:rPr kumimoji="1" lang="en-US" altLang="ja-JP" sz="900" b="1">
              <a:solidFill>
                <a:sysClr val="windowText" lastClr="000000"/>
              </a:solidFill>
            </a:rPr>
            <a:t>3/4 </a:t>
          </a:r>
          <a:r>
            <a:rPr kumimoji="1" lang="ja-JP" altLang="en-US" sz="900" b="1">
              <a:solidFill>
                <a:sysClr val="windowText" lastClr="000000"/>
              </a:solidFill>
            </a:rPr>
            <a:t>と限度額のうち少ない方の総金額が表示されます</a:t>
          </a:r>
          <a:endParaRPr kumimoji="1" lang="en-US" altLang="ja-JP" sz="900" b="1">
            <a:solidFill>
              <a:sysClr val="windowText" lastClr="000000"/>
            </a:solidFill>
          </a:endParaRPr>
        </a:p>
        <a:p>
          <a:pPr algn="l"/>
          <a:r>
            <a:rPr kumimoji="1" lang="ja-JP" altLang="en-US" sz="900" b="1">
              <a:solidFill>
                <a:srgbClr val="FF0000"/>
              </a:solidFill>
            </a:rPr>
            <a:t>⑩</a:t>
          </a:r>
          <a:r>
            <a:rPr kumimoji="1" lang="ja-JP" altLang="en-US" sz="900" b="1">
              <a:solidFill>
                <a:sysClr val="windowText" lastClr="000000"/>
              </a:solidFill>
            </a:rPr>
            <a:t>この欄には多摩産材枠・保育システムの超過額のうち通常備品の余剰額に充当される金額が反映されます</a:t>
          </a:r>
          <a:endParaRPr kumimoji="1" lang="en-US" altLang="ja-JP" sz="900" b="1">
            <a:solidFill>
              <a:sysClr val="windowText" lastClr="000000"/>
            </a:solidFill>
          </a:endParaRPr>
        </a:p>
        <a:p>
          <a:pPr algn="l"/>
          <a:r>
            <a:rPr kumimoji="1" lang="ja-JP" altLang="en-US" sz="1000" b="1">
              <a:solidFill>
                <a:srgbClr val="FF0000"/>
              </a:solidFill>
            </a:rPr>
            <a:t>⑪支給決定額（変更承認後の増減額を含む）を入力してください</a:t>
          </a:r>
          <a:endParaRPr kumimoji="1" lang="en-US" altLang="ja-JP" sz="1000" b="1">
            <a:solidFill>
              <a:srgbClr val="FF0000"/>
            </a:solidFill>
          </a:endParaRPr>
        </a:p>
        <a:p>
          <a:pPr algn="l"/>
          <a:endParaRPr kumimoji="1" lang="ja-JP" altLang="en-US" sz="1000" b="1">
            <a:solidFill>
              <a:sysClr val="windowText" lastClr="000000"/>
            </a:solidFill>
          </a:endParaRPr>
        </a:p>
      </xdr:txBody>
    </xdr:sp>
    <xdr:clientData/>
  </xdr:twoCellAnchor>
  <xdr:twoCellAnchor>
    <xdr:from>
      <xdr:col>4</xdr:col>
      <xdr:colOff>309562</xdr:colOff>
      <xdr:row>64</xdr:row>
      <xdr:rowOff>59532</xdr:rowOff>
    </xdr:from>
    <xdr:to>
      <xdr:col>6</xdr:col>
      <xdr:colOff>95251</xdr:colOff>
      <xdr:row>68</xdr:row>
      <xdr:rowOff>71438</xdr:rowOff>
    </xdr:to>
    <xdr:sp macro="" textlink="">
      <xdr:nvSpPr>
        <xdr:cNvPr id="9" name="四角形吹き出し 8"/>
        <xdr:cNvSpPr/>
      </xdr:nvSpPr>
      <xdr:spPr>
        <a:xfrm>
          <a:off x="4833937" y="11346657"/>
          <a:ext cx="2357439" cy="666750"/>
        </a:xfrm>
        <a:prstGeom prst="wedgeRectCallout">
          <a:avLst>
            <a:gd name="adj1" fmla="val 20899"/>
            <a:gd name="adj2" fmla="val -63261"/>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FF0000"/>
              </a:solidFill>
            </a:rPr>
            <a:t>この金額の範囲で助成金が支給されます</a:t>
          </a:r>
          <a:endParaRPr kumimoji="1" lang="en-US" altLang="ja-JP" sz="900" b="1">
            <a:solidFill>
              <a:srgbClr val="FF0000"/>
            </a:solidFill>
          </a:endParaRPr>
        </a:p>
        <a:p>
          <a:pPr algn="l"/>
          <a:r>
            <a:rPr kumimoji="1" lang="en-US" altLang="ja-JP" sz="900" b="1">
              <a:solidFill>
                <a:srgbClr val="FF0000"/>
              </a:solidFill>
            </a:rPr>
            <a:t>※</a:t>
          </a:r>
          <a:r>
            <a:rPr kumimoji="1" lang="ja-JP" altLang="en-US" sz="900" b="1">
              <a:solidFill>
                <a:srgbClr val="FF0000"/>
              </a:solidFill>
            </a:rPr>
            <a:t>支給決定時（変更承認後の増減額を含む）の支給金額以上の金額は支給されません</a:t>
          </a:r>
          <a:endParaRPr kumimoji="1" lang="ja-JP" altLang="en-US" sz="10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71"/>
  <sheetViews>
    <sheetView view="pageBreakPreview" zoomScale="80" zoomScaleNormal="100" zoomScaleSheetLayoutView="80" workbookViewId="0">
      <selection activeCell="F5" sqref="F5"/>
    </sheetView>
  </sheetViews>
  <sheetFormatPr defaultRowHeight="12" x14ac:dyDescent="0.15"/>
  <cols>
    <col min="1" max="1" width="2.375" style="2" customWidth="1"/>
    <col min="2" max="2" width="5.25" style="1" customWidth="1"/>
    <col min="3" max="3" width="31" style="2" customWidth="1"/>
    <col min="4" max="4" width="20.75" style="2" customWidth="1"/>
    <col min="5" max="5" width="9.5" style="1" customWidth="1"/>
    <col min="6" max="6" width="24.25" style="2" customWidth="1"/>
    <col min="7" max="7" width="3" style="2" customWidth="1"/>
    <col min="8" max="9" width="5.625" style="2" customWidth="1"/>
    <col min="10" max="16384" width="9" style="2"/>
  </cols>
  <sheetData>
    <row r="1" spans="1:8" ht="15" customHeight="1" x14ac:dyDescent="0.15">
      <c r="A1" s="5" t="s">
        <v>31</v>
      </c>
      <c r="B1" s="6"/>
      <c r="C1" s="5"/>
      <c r="D1" s="5"/>
      <c r="E1" s="6"/>
      <c r="F1" s="5"/>
      <c r="G1" s="5"/>
      <c r="H1" s="5"/>
    </row>
    <row r="2" spans="1:8" s="13" customFormat="1" ht="18" customHeight="1" x14ac:dyDescent="0.15">
      <c r="A2" s="128" t="s">
        <v>32</v>
      </c>
      <c r="B2" s="128"/>
      <c r="C2" s="128"/>
      <c r="D2" s="128"/>
      <c r="E2" s="128"/>
      <c r="F2" s="128"/>
      <c r="G2" s="12"/>
      <c r="H2" s="12"/>
    </row>
    <row r="3" spans="1:8" ht="15" customHeight="1" x14ac:dyDescent="0.15">
      <c r="A3" s="5"/>
      <c r="B3" s="5" t="s">
        <v>7</v>
      </c>
      <c r="C3" s="5"/>
      <c r="D3" s="14"/>
      <c r="E3" s="14"/>
      <c r="F3" s="14"/>
      <c r="G3" s="5"/>
      <c r="H3" s="5"/>
    </row>
    <row r="4" spans="1:8" ht="15" customHeight="1" x14ac:dyDescent="0.15">
      <c r="A4" s="5"/>
      <c r="B4" s="15" t="s">
        <v>8</v>
      </c>
      <c r="C4" s="5"/>
      <c r="D4" s="14"/>
      <c r="E4" s="14"/>
      <c r="F4" s="14"/>
      <c r="G4" s="5"/>
      <c r="H4" s="5"/>
    </row>
    <row r="5" spans="1:8" ht="20.100000000000001" customHeight="1" x14ac:dyDescent="0.15">
      <c r="A5" s="5"/>
      <c r="B5" s="8" t="s">
        <v>3</v>
      </c>
      <c r="C5" s="5"/>
      <c r="D5" s="5"/>
      <c r="E5" s="84" t="s">
        <v>14</v>
      </c>
      <c r="F5" s="83"/>
      <c r="G5" s="5"/>
      <c r="H5" s="5"/>
    </row>
    <row r="6" spans="1:8" s="17" customFormat="1" ht="34.5" customHeight="1" x14ac:dyDescent="0.15">
      <c r="A6" s="16"/>
      <c r="B6" s="49" t="s">
        <v>9</v>
      </c>
      <c r="C6" s="50" t="s">
        <v>12</v>
      </c>
      <c r="D6" s="34" t="s">
        <v>2</v>
      </c>
      <c r="E6" s="42" t="s">
        <v>0</v>
      </c>
      <c r="F6" s="29" t="s">
        <v>5</v>
      </c>
      <c r="G6" s="16"/>
      <c r="H6" s="16"/>
    </row>
    <row r="7" spans="1:8" ht="12.95" customHeight="1" x14ac:dyDescent="0.15">
      <c r="A7" s="5"/>
      <c r="B7" s="66">
        <v>1</v>
      </c>
      <c r="C7" s="30"/>
      <c r="D7" s="35"/>
      <c r="E7" s="68"/>
      <c r="F7" s="67" t="str">
        <f t="shared" ref="F7:F22" si="0">IF(D7="","",D7*E7)</f>
        <v/>
      </c>
      <c r="G7" s="5"/>
      <c r="H7" s="5"/>
    </row>
    <row r="8" spans="1:8" ht="12.95" customHeight="1" x14ac:dyDescent="0.15">
      <c r="A8" s="5"/>
      <c r="B8" s="27">
        <v>2</v>
      </c>
      <c r="C8" s="32"/>
      <c r="D8" s="37"/>
      <c r="E8" s="45"/>
      <c r="F8" s="40" t="str">
        <f t="shared" si="0"/>
        <v/>
      </c>
      <c r="G8" s="5"/>
      <c r="H8" s="5"/>
    </row>
    <row r="9" spans="1:8" ht="12.95" customHeight="1" x14ac:dyDescent="0.15">
      <c r="A9" s="5"/>
      <c r="B9" s="51">
        <v>3</v>
      </c>
      <c r="C9" s="31"/>
      <c r="D9" s="36"/>
      <c r="E9" s="44"/>
      <c r="F9" s="52" t="str">
        <f t="shared" si="0"/>
        <v/>
      </c>
      <c r="G9" s="5"/>
      <c r="H9" s="5"/>
    </row>
    <row r="10" spans="1:8" ht="12.95" customHeight="1" x14ac:dyDescent="0.15">
      <c r="A10" s="5"/>
      <c r="B10" s="27">
        <v>4</v>
      </c>
      <c r="C10" s="31"/>
      <c r="D10" s="36"/>
      <c r="E10" s="44"/>
      <c r="F10" s="40" t="str">
        <f>IF(D10="","",D10*E10)</f>
        <v/>
      </c>
      <c r="G10" s="5"/>
      <c r="H10" s="5"/>
    </row>
    <row r="11" spans="1:8" ht="12.95" customHeight="1" x14ac:dyDescent="0.15">
      <c r="A11" s="5"/>
      <c r="B11" s="27">
        <v>5</v>
      </c>
      <c r="C11" s="31"/>
      <c r="D11" s="36"/>
      <c r="E11" s="44"/>
      <c r="F11" s="40" t="str">
        <f t="shared" si="0"/>
        <v/>
      </c>
      <c r="G11" s="5"/>
      <c r="H11" s="5"/>
    </row>
    <row r="12" spans="1:8" ht="12.95" customHeight="1" x14ac:dyDescent="0.15">
      <c r="A12" s="5"/>
      <c r="B12" s="27">
        <v>6</v>
      </c>
      <c r="C12" s="31"/>
      <c r="D12" s="36"/>
      <c r="E12" s="44"/>
      <c r="F12" s="40" t="str">
        <f t="shared" si="0"/>
        <v/>
      </c>
      <c r="G12" s="5"/>
      <c r="H12" s="5"/>
    </row>
    <row r="13" spans="1:8" ht="12.95" customHeight="1" x14ac:dyDescent="0.15">
      <c r="A13" s="5"/>
      <c r="B13" s="27">
        <v>7</v>
      </c>
      <c r="C13" s="31"/>
      <c r="D13" s="36"/>
      <c r="E13" s="44"/>
      <c r="F13" s="40" t="str">
        <f t="shared" si="0"/>
        <v/>
      </c>
      <c r="G13" s="5"/>
      <c r="H13" s="5"/>
    </row>
    <row r="14" spans="1:8" ht="12.95" customHeight="1" x14ac:dyDescent="0.15">
      <c r="A14" s="5"/>
      <c r="B14" s="51">
        <v>8</v>
      </c>
      <c r="C14" s="31"/>
      <c r="D14" s="36"/>
      <c r="E14" s="44"/>
      <c r="F14" s="52" t="str">
        <f t="shared" si="0"/>
        <v/>
      </c>
      <c r="G14" s="5"/>
      <c r="H14" s="5"/>
    </row>
    <row r="15" spans="1:8" ht="12.95" customHeight="1" x14ac:dyDescent="0.15">
      <c r="A15" s="5"/>
      <c r="B15" s="27">
        <v>9</v>
      </c>
      <c r="C15" s="31"/>
      <c r="D15" s="36"/>
      <c r="E15" s="44"/>
      <c r="F15" s="40" t="str">
        <f t="shared" si="0"/>
        <v/>
      </c>
      <c r="G15" s="5"/>
      <c r="H15" s="5"/>
    </row>
    <row r="16" spans="1:8" ht="12.95" customHeight="1" x14ac:dyDescent="0.15">
      <c r="A16" s="5"/>
      <c r="B16" s="27">
        <v>10</v>
      </c>
      <c r="C16" s="31"/>
      <c r="D16" s="36"/>
      <c r="E16" s="44"/>
      <c r="F16" s="40" t="str">
        <f t="shared" si="0"/>
        <v/>
      </c>
      <c r="G16" s="5"/>
      <c r="H16" s="5"/>
    </row>
    <row r="17" spans="1:9" ht="12.95" customHeight="1" x14ac:dyDescent="0.15">
      <c r="A17" s="5"/>
      <c r="B17" s="27">
        <v>11</v>
      </c>
      <c r="C17" s="31"/>
      <c r="D17" s="36"/>
      <c r="E17" s="44"/>
      <c r="F17" s="40" t="str">
        <f t="shared" si="0"/>
        <v/>
      </c>
      <c r="G17" s="5"/>
      <c r="H17" s="5"/>
    </row>
    <row r="18" spans="1:9" ht="12.95" customHeight="1" x14ac:dyDescent="0.15">
      <c r="A18" s="5"/>
      <c r="B18" s="27">
        <v>12</v>
      </c>
      <c r="C18" s="31"/>
      <c r="D18" s="36"/>
      <c r="E18" s="44"/>
      <c r="F18" s="40" t="str">
        <f t="shared" si="0"/>
        <v/>
      </c>
      <c r="G18" s="5"/>
      <c r="H18" s="5"/>
    </row>
    <row r="19" spans="1:9" ht="12.95" customHeight="1" x14ac:dyDescent="0.15">
      <c r="A19" s="5"/>
      <c r="B19" s="27">
        <v>13</v>
      </c>
      <c r="C19" s="31"/>
      <c r="D19" s="36"/>
      <c r="E19" s="44"/>
      <c r="F19" s="40" t="str">
        <f t="shared" si="0"/>
        <v/>
      </c>
      <c r="G19" s="5"/>
      <c r="H19" s="5"/>
    </row>
    <row r="20" spans="1:9" ht="12.95" customHeight="1" x14ac:dyDescent="0.15">
      <c r="A20" s="5"/>
      <c r="B20" s="27">
        <v>14</v>
      </c>
      <c r="C20" s="31"/>
      <c r="D20" s="36"/>
      <c r="E20" s="44"/>
      <c r="F20" s="40" t="str">
        <f t="shared" si="0"/>
        <v/>
      </c>
      <c r="G20" s="5"/>
      <c r="H20" s="5"/>
    </row>
    <row r="21" spans="1:9" ht="12.95" customHeight="1" x14ac:dyDescent="0.15">
      <c r="A21" s="5"/>
      <c r="B21" s="27">
        <v>15</v>
      </c>
      <c r="C21" s="31"/>
      <c r="D21" s="36"/>
      <c r="E21" s="44"/>
      <c r="F21" s="40" t="str">
        <f t="shared" si="0"/>
        <v/>
      </c>
      <c r="G21" s="5"/>
      <c r="H21" s="5"/>
    </row>
    <row r="22" spans="1:9" ht="12.95" customHeight="1" x14ac:dyDescent="0.15">
      <c r="A22" s="5"/>
      <c r="B22" s="53"/>
      <c r="C22" s="54"/>
      <c r="D22" s="38"/>
      <c r="E22" s="55"/>
      <c r="F22" s="56" t="str">
        <f t="shared" si="0"/>
        <v/>
      </c>
      <c r="G22" s="5"/>
      <c r="H22" s="5"/>
    </row>
    <row r="23" spans="1:9" s="3" customFormat="1" ht="12.95" customHeight="1" thickBot="1" x14ac:dyDescent="0.2">
      <c r="A23" s="5"/>
      <c r="C23" s="98"/>
      <c r="D23" s="89" t="s">
        <v>1</v>
      </c>
      <c r="E23" s="90"/>
      <c r="F23" s="58">
        <f>SUM(F7:F22)</f>
        <v>0</v>
      </c>
      <c r="G23" s="5"/>
      <c r="H23" s="5"/>
    </row>
    <row r="24" spans="1:9" s="3" customFormat="1" ht="12.95" customHeight="1" thickTop="1" x14ac:dyDescent="0.15">
      <c r="A24" s="5"/>
      <c r="C24" s="98"/>
      <c r="D24" s="87" t="s">
        <v>15</v>
      </c>
      <c r="E24" s="88"/>
      <c r="F24" s="60">
        <f>IF($F$5&gt;70,1725000,IF($F$5&gt;=41,1450000,IF($F$5&gt;=31,1000000,IF($F$5&gt;=21,900000,IF($F$5&gt;=6,750000,0)))))</f>
        <v>0</v>
      </c>
      <c r="G24" s="5"/>
      <c r="H24" s="5"/>
    </row>
    <row r="25" spans="1:9" s="3" customFormat="1" ht="12.95" customHeight="1" x14ac:dyDescent="0.15">
      <c r="A25" s="5"/>
      <c r="C25" s="99"/>
      <c r="D25" s="132" t="s">
        <v>16</v>
      </c>
      <c r="E25" s="133"/>
      <c r="F25" s="59">
        <f>F23*0.75</f>
        <v>0</v>
      </c>
      <c r="G25" s="5"/>
      <c r="H25" s="5"/>
      <c r="I25" s="2"/>
    </row>
    <row r="26" spans="1:9" s="3" customFormat="1" ht="12.95" customHeight="1" x14ac:dyDescent="0.15">
      <c r="A26" s="5"/>
      <c r="C26" s="100"/>
      <c r="D26" s="134" t="s">
        <v>36</v>
      </c>
      <c r="E26" s="135"/>
      <c r="F26" s="60">
        <f>IF(F24&lt;F25,F24,F25)</f>
        <v>0</v>
      </c>
      <c r="G26" s="5"/>
      <c r="H26" s="5"/>
    </row>
    <row r="27" spans="1:9" s="3" customFormat="1" ht="12.95" customHeight="1" x14ac:dyDescent="0.15">
      <c r="A27" s="5"/>
      <c r="C27" s="101"/>
      <c r="D27" s="91" t="s">
        <v>17</v>
      </c>
      <c r="E27" s="92"/>
      <c r="F27" s="60">
        <f>IF(F25&gt;F24,0,F24-F25)</f>
        <v>0</v>
      </c>
      <c r="G27" s="5"/>
      <c r="H27" s="5"/>
    </row>
    <row r="28" spans="1:9" s="3" customFormat="1" x14ac:dyDescent="0.15">
      <c r="A28" s="5"/>
      <c r="B28" s="8"/>
      <c r="C28" s="5"/>
      <c r="D28" s="5"/>
      <c r="E28" s="6"/>
      <c r="F28" s="5"/>
      <c r="G28" s="5"/>
      <c r="H28" s="5"/>
      <c r="I28" s="2"/>
    </row>
    <row r="29" spans="1:9" s="3" customFormat="1" ht="20.100000000000001" customHeight="1" x14ac:dyDescent="0.15">
      <c r="A29" s="5"/>
      <c r="B29" s="8" t="s">
        <v>4</v>
      </c>
      <c r="C29" s="5"/>
      <c r="D29" s="5"/>
      <c r="E29" s="6"/>
      <c r="F29" s="5"/>
      <c r="G29" s="5"/>
      <c r="H29" s="5"/>
    </row>
    <row r="30" spans="1:9" s="17" customFormat="1" ht="12.95" customHeight="1" x14ac:dyDescent="0.15">
      <c r="A30" s="16"/>
      <c r="B30" s="74" t="s">
        <v>9</v>
      </c>
      <c r="C30" s="76" t="s">
        <v>12</v>
      </c>
      <c r="D30" s="76" t="s">
        <v>2</v>
      </c>
      <c r="E30" s="77" t="s">
        <v>0</v>
      </c>
      <c r="F30" s="75" t="s">
        <v>5</v>
      </c>
      <c r="G30" s="16"/>
      <c r="H30" s="16"/>
    </row>
    <row r="31" spans="1:9" ht="12.95" customHeight="1" x14ac:dyDescent="0.15">
      <c r="A31" s="5"/>
      <c r="B31" s="26">
        <v>1</v>
      </c>
      <c r="C31" s="30"/>
      <c r="D31" s="30"/>
      <c r="E31" s="43"/>
      <c r="F31" s="47" t="str">
        <f t="shared" ref="F31:F36" si="1">IF(D31="","",D31*E31)</f>
        <v/>
      </c>
      <c r="G31" s="5"/>
      <c r="H31" s="5"/>
    </row>
    <row r="32" spans="1:9" ht="12.95" customHeight="1" x14ac:dyDescent="0.15">
      <c r="A32" s="5"/>
      <c r="B32" s="27">
        <v>2</v>
      </c>
      <c r="C32" s="31"/>
      <c r="D32" s="31"/>
      <c r="E32" s="44"/>
      <c r="F32" s="69" t="str">
        <f t="shared" si="1"/>
        <v/>
      </c>
      <c r="G32" s="5"/>
      <c r="H32" s="5"/>
    </row>
    <row r="33" spans="1:8" ht="12.95" customHeight="1" x14ac:dyDescent="0.15">
      <c r="A33" s="5"/>
      <c r="B33" s="27">
        <v>3</v>
      </c>
      <c r="C33" s="70"/>
      <c r="D33" s="70"/>
      <c r="E33" s="71"/>
      <c r="F33" s="48" t="str">
        <f t="shared" si="1"/>
        <v/>
      </c>
      <c r="G33" s="5"/>
      <c r="H33" s="5"/>
    </row>
    <row r="34" spans="1:8" ht="12.95" customHeight="1" x14ac:dyDescent="0.15">
      <c r="A34" s="5"/>
      <c r="B34" s="27">
        <v>4</v>
      </c>
      <c r="C34" s="31"/>
      <c r="D34" s="31"/>
      <c r="E34" s="44"/>
      <c r="F34" s="48" t="str">
        <f t="shared" si="1"/>
        <v/>
      </c>
      <c r="G34" s="5"/>
      <c r="H34" s="5"/>
    </row>
    <row r="35" spans="1:8" ht="12.95" customHeight="1" x14ac:dyDescent="0.15">
      <c r="A35" s="5"/>
      <c r="B35" s="27">
        <v>5</v>
      </c>
      <c r="C35" s="31"/>
      <c r="D35" s="31"/>
      <c r="E35" s="44"/>
      <c r="F35" s="72" t="str">
        <f t="shared" si="1"/>
        <v/>
      </c>
      <c r="G35" s="5"/>
      <c r="H35" s="5"/>
    </row>
    <row r="36" spans="1:8" ht="12.95" customHeight="1" x14ac:dyDescent="0.15">
      <c r="A36" s="5"/>
      <c r="B36" s="28"/>
      <c r="C36" s="33"/>
      <c r="D36" s="33"/>
      <c r="E36" s="46"/>
      <c r="F36" s="73" t="str">
        <f t="shared" si="1"/>
        <v/>
      </c>
      <c r="G36" s="5"/>
      <c r="H36" s="5"/>
    </row>
    <row r="37" spans="1:8" ht="12.95" customHeight="1" thickBot="1" x14ac:dyDescent="0.2">
      <c r="A37" s="5"/>
      <c r="C37" s="102"/>
      <c r="D37" s="89" t="s">
        <v>1</v>
      </c>
      <c r="E37" s="90"/>
      <c r="F37" s="58">
        <f>SUM(F31:F36)</f>
        <v>0</v>
      </c>
      <c r="G37" s="5"/>
      <c r="H37" s="5"/>
    </row>
    <row r="38" spans="1:8" ht="12.95" customHeight="1" thickTop="1" x14ac:dyDescent="0.15">
      <c r="A38" s="5"/>
      <c r="C38" s="101"/>
      <c r="D38" s="93" t="s">
        <v>18</v>
      </c>
      <c r="E38" s="94"/>
      <c r="F38" s="62">
        <f>IF($F$5&gt;70,525000,IF($F$5&gt;=41,430000,IF($F$5&gt;=31,300000,IF($F$5&gt;=21,270000,IF($F$5&gt;=6,250000,0)))))</f>
        <v>0</v>
      </c>
      <c r="G38" s="5"/>
      <c r="H38" s="5"/>
    </row>
    <row r="39" spans="1:8" s="3" customFormat="1" ht="12.95" customHeight="1" x14ac:dyDescent="0.15">
      <c r="A39" s="5"/>
      <c r="C39" s="98"/>
      <c r="D39" s="132" t="s">
        <v>19</v>
      </c>
      <c r="E39" s="133"/>
      <c r="F39" s="61">
        <f>F37*0.75</f>
        <v>0</v>
      </c>
      <c r="G39" s="5"/>
      <c r="H39" s="5"/>
    </row>
    <row r="40" spans="1:8" s="3" customFormat="1" ht="12.95" customHeight="1" x14ac:dyDescent="0.15">
      <c r="A40" s="5"/>
      <c r="C40" s="100"/>
      <c r="D40" s="134" t="s">
        <v>37</v>
      </c>
      <c r="E40" s="135"/>
      <c r="F40" s="62">
        <f>IF(F39&lt;F38,F39,F38)</f>
        <v>0</v>
      </c>
      <c r="G40" s="5"/>
      <c r="H40" s="5"/>
    </row>
    <row r="41" spans="1:8" s="3" customFormat="1" ht="12.95" customHeight="1" x14ac:dyDescent="0.15">
      <c r="A41" s="5"/>
      <c r="C41" s="101"/>
      <c r="D41" s="96" t="s">
        <v>20</v>
      </c>
      <c r="E41" s="97"/>
      <c r="F41" s="62">
        <f>IF(F39&gt;F38,F39-F38,0)</f>
        <v>0</v>
      </c>
      <c r="G41" s="5"/>
      <c r="H41" s="5"/>
    </row>
    <row r="42" spans="1:8" s="3" customFormat="1" x14ac:dyDescent="0.15">
      <c r="A42" s="5"/>
      <c r="B42" s="8"/>
      <c r="C42" s="5"/>
      <c r="D42" s="5"/>
      <c r="E42" s="6"/>
      <c r="F42" s="5"/>
      <c r="G42" s="5"/>
      <c r="H42" s="5"/>
    </row>
    <row r="43" spans="1:8" ht="20.100000000000001" customHeight="1" x14ac:dyDescent="0.15">
      <c r="A43" s="5"/>
      <c r="B43" s="8" t="s">
        <v>13</v>
      </c>
      <c r="C43" s="5"/>
      <c r="D43" s="5"/>
      <c r="E43" s="6"/>
      <c r="F43" s="5"/>
      <c r="G43" s="5"/>
      <c r="H43" s="5"/>
    </row>
    <row r="44" spans="1:8" ht="12.95" customHeight="1" x14ac:dyDescent="0.15">
      <c r="A44" s="5"/>
      <c r="B44" s="74" t="s">
        <v>9</v>
      </c>
      <c r="C44" s="50" t="s">
        <v>12</v>
      </c>
      <c r="D44" s="50" t="s">
        <v>2</v>
      </c>
      <c r="E44" s="42" t="s">
        <v>0</v>
      </c>
      <c r="F44" s="75" t="s">
        <v>5</v>
      </c>
      <c r="G44" s="5"/>
      <c r="H44" s="5"/>
    </row>
    <row r="45" spans="1:8" ht="12.95" customHeight="1" x14ac:dyDescent="0.15">
      <c r="A45" s="5"/>
      <c r="B45" s="26">
        <v>1</v>
      </c>
      <c r="C45" s="30"/>
      <c r="D45" s="35"/>
      <c r="E45" s="78"/>
      <c r="F45" s="39" t="str">
        <f t="shared" ref="F45:F50" si="2">IF(D45="","",D45*E45)</f>
        <v/>
      </c>
      <c r="G45" s="5"/>
      <c r="H45" s="5"/>
    </row>
    <row r="46" spans="1:8" ht="12.95" customHeight="1" x14ac:dyDescent="0.15">
      <c r="A46" s="5"/>
      <c r="B46" s="27">
        <v>2</v>
      </c>
      <c r="C46" s="31"/>
      <c r="D46" s="36"/>
      <c r="E46" s="79"/>
      <c r="F46" s="40" t="str">
        <f t="shared" si="2"/>
        <v/>
      </c>
      <c r="G46" s="5"/>
      <c r="H46" s="5"/>
    </row>
    <row r="47" spans="1:8" ht="12.95" customHeight="1" x14ac:dyDescent="0.15">
      <c r="A47" s="5"/>
      <c r="B47" s="27">
        <v>3</v>
      </c>
      <c r="C47" s="37"/>
      <c r="D47" s="32"/>
      <c r="E47" s="45"/>
      <c r="F47" s="52" t="str">
        <f>IF(D47="","",D47*E47)</f>
        <v/>
      </c>
      <c r="G47" s="5"/>
      <c r="H47" s="5"/>
    </row>
    <row r="48" spans="1:8" ht="12.95" customHeight="1" x14ac:dyDescent="0.15">
      <c r="A48" s="5"/>
      <c r="B48" s="27">
        <v>4</v>
      </c>
      <c r="C48" s="36"/>
      <c r="D48" s="31"/>
      <c r="E48" s="44"/>
      <c r="F48" s="40" t="str">
        <f t="shared" si="2"/>
        <v/>
      </c>
      <c r="G48" s="5"/>
      <c r="H48" s="5"/>
    </row>
    <row r="49" spans="1:8" ht="12.95" customHeight="1" x14ac:dyDescent="0.15">
      <c r="A49" s="5"/>
      <c r="B49" s="27">
        <v>5</v>
      </c>
      <c r="C49" s="36"/>
      <c r="D49" s="31"/>
      <c r="E49" s="44"/>
      <c r="F49" s="40" t="str">
        <f t="shared" si="2"/>
        <v/>
      </c>
      <c r="G49" s="5"/>
      <c r="H49" s="5"/>
    </row>
    <row r="50" spans="1:8" ht="12.95" customHeight="1" x14ac:dyDescent="0.15">
      <c r="A50" s="5"/>
      <c r="B50" s="53"/>
      <c r="C50" s="103"/>
      <c r="D50" s="33"/>
      <c r="E50" s="46"/>
      <c r="F50" s="41" t="str">
        <f t="shared" si="2"/>
        <v/>
      </c>
      <c r="G50" s="5"/>
      <c r="H50" s="5"/>
    </row>
    <row r="51" spans="1:8" ht="12.95" customHeight="1" thickBot="1" x14ac:dyDescent="0.2">
      <c r="A51" s="5"/>
      <c r="C51" s="98"/>
      <c r="D51" s="89" t="s">
        <v>1</v>
      </c>
      <c r="E51" s="90"/>
      <c r="F51" s="58">
        <f>SUM(F45:F50)</f>
        <v>0</v>
      </c>
      <c r="G51" s="5"/>
      <c r="H51" s="5"/>
    </row>
    <row r="52" spans="1:8" s="20" customFormat="1" ht="12.95" customHeight="1" thickTop="1" x14ac:dyDescent="0.15">
      <c r="A52" s="19"/>
      <c r="C52" s="101"/>
      <c r="D52" s="93" t="s">
        <v>21</v>
      </c>
      <c r="E52" s="94"/>
      <c r="F52" s="65">
        <f>IF($F$5&gt;70,1500000,IF($F$5&gt;=41,1300000,IF($F$5&gt;=31,1100000,IF($F$5&gt;=21,900000,IF($F$5&gt;=6,750000,0)))))</f>
        <v>0</v>
      </c>
      <c r="G52" s="19"/>
      <c r="H52" s="19"/>
    </row>
    <row r="53" spans="1:8" s="20" customFormat="1" ht="12.95" customHeight="1" x14ac:dyDescent="0.15">
      <c r="A53" s="19"/>
      <c r="C53" s="98"/>
      <c r="D53" s="95" t="s">
        <v>22</v>
      </c>
      <c r="E53" s="18"/>
      <c r="F53" s="63">
        <f>F51*0.75</f>
        <v>0</v>
      </c>
      <c r="G53" s="19"/>
      <c r="H53" s="19"/>
    </row>
    <row r="54" spans="1:8" s="20" customFormat="1" ht="12.95" customHeight="1" x14ac:dyDescent="0.15">
      <c r="A54" s="19"/>
      <c r="C54" s="100"/>
      <c r="D54" s="134" t="s">
        <v>38</v>
      </c>
      <c r="E54" s="135"/>
      <c r="F54" s="64">
        <f>IF(F53&lt;F52,F53,F52)</f>
        <v>0</v>
      </c>
      <c r="G54" s="19"/>
      <c r="H54" s="19"/>
    </row>
    <row r="55" spans="1:8" s="20" customFormat="1" ht="12.95" customHeight="1" x14ac:dyDescent="0.15">
      <c r="A55" s="19"/>
      <c r="C55" s="101"/>
      <c r="D55" s="91" t="s">
        <v>23</v>
      </c>
      <c r="E55" s="92"/>
      <c r="F55" s="64">
        <f>IF(F53&gt;F52,F53-F52,0)</f>
        <v>0</v>
      </c>
      <c r="G55" s="19"/>
      <c r="H55" s="19"/>
    </row>
    <row r="56" spans="1:8" x14ac:dyDescent="0.15">
      <c r="A56" s="5"/>
      <c r="B56" s="6"/>
      <c r="C56" s="5"/>
      <c r="D56" s="5"/>
      <c r="E56" s="6"/>
      <c r="F56" s="5"/>
      <c r="G56" s="5"/>
      <c r="H56" s="5"/>
    </row>
    <row r="57" spans="1:8" ht="20.100000000000001" customHeight="1" thickBot="1" x14ac:dyDescent="0.2">
      <c r="A57" s="5"/>
      <c r="C57" s="9"/>
      <c r="D57" s="104" t="s">
        <v>6</v>
      </c>
      <c r="E57" s="10"/>
      <c r="F57" s="9"/>
      <c r="G57" s="5"/>
      <c r="H57" s="5"/>
    </row>
    <row r="58" spans="1:8" ht="14.1" customHeight="1" x14ac:dyDescent="0.15">
      <c r="A58" s="5"/>
      <c r="C58" s="105"/>
      <c r="D58" s="80" t="s">
        <v>24</v>
      </c>
      <c r="E58" s="82"/>
      <c r="F58" s="11">
        <f>F24+F38+F52</f>
        <v>0</v>
      </c>
      <c r="G58" s="5"/>
      <c r="H58" s="5"/>
    </row>
    <row r="59" spans="1:8" ht="14.1" customHeight="1" x14ac:dyDescent="0.15">
      <c r="A59" s="5"/>
      <c r="C59" s="105"/>
      <c r="D59" s="137" t="s">
        <v>26</v>
      </c>
      <c r="E59" s="138"/>
      <c r="F59" s="81">
        <f>F23+F37+F51</f>
        <v>0</v>
      </c>
      <c r="G59" s="5"/>
      <c r="H59" s="5"/>
    </row>
    <row r="60" spans="1:8" ht="14.1" customHeight="1" x14ac:dyDescent="0.15">
      <c r="A60" s="5"/>
      <c r="C60" s="106"/>
      <c r="D60" s="136" t="s">
        <v>39</v>
      </c>
      <c r="E60" s="135"/>
      <c r="F60" s="21">
        <f>F26+F40+F54</f>
        <v>0</v>
      </c>
      <c r="G60" s="5"/>
      <c r="H60" s="5"/>
    </row>
    <row r="61" spans="1:8" ht="14.1" customHeight="1" x14ac:dyDescent="0.15">
      <c r="A61" s="5"/>
      <c r="C61" s="105"/>
      <c r="D61" s="121" t="s">
        <v>25</v>
      </c>
      <c r="E61" s="122"/>
      <c r="F61" s="123">
        <f>IF(F27=0,0,IF(F27&lt;F41+F55,F27,F41+F55))</f>
        <v>0</v>
      </c>
      <c r="G61" s="5"/>
      <c r="H61" s="5"/>
    </row>
    <row r="62" spans="1:8" ht="14.1" customHeight="1" thickBot="1" x14ac:dyDescent="0.2">
      <c r="A62" s="5"/>
      <c r="C62" s="120"/>
      <c r="D62" s="22" t="s">
        <v>67</v>
      </c>
      <c r="E62" s="124"/>
      <c r="F62" s="139"/>
      <c r="G62" s="5"/>
      <c r="H62" s="5"/>
    </row>
    <row r="63" spans="1:8" ht="12.75" thickBot="1" x14ac:dyDescent="0.2">
      <c r="A63" s="5"/>
      <c r="B63" s="24"/>
      <c r="C63" s="24"/>
      <c r="D63" s="24"/>
      <c r="E63" s="24"/>
      <c r="F63" s="25"/>
      <c r="G63" s="5"/>
      <c r="H63" s="5"/>
    </row>
    <row r="64" spans="1:8" s="4" customFormat="1" ht="30.75" customHeight="1" thickBot="1" x14ac:dyDescent="0.2">
      <c r="A64" s="7"/>
      <c r="B64" s="129" t="s">
        <v>71</v>
      </c>
      <c r="C64" s="130"/>
      <c r="D64" s="130"/>
      <c r="E64" s="131"/>
      <c r="F64" s="57">
        <f>IF(ROUNDDOWN(($F$60+$F$61),-3)&gt;F62,F62,ROUNDDOWN(($F$60+$F$61),-3))</f>
        <v>0</v>
      </c>
      <c r="G64" s="7"/>
      <c r="H64" s="7"/>
    </row>
    <row r="65" spans="1:8" x14ac:dyDescent="0.15">
      <c r="A65" s="5"/>
      <c r="B65" s="6"/>
      <c r="C65" s="5"/>
      <c r="D65" s="5"/>
      <c r="E65" s="6"/>
      <c r="F65" s="5"/>
      <c r="G65" s="5"/>
      <c r="H65" s="5"/>
    </row>
    <row r="66" spans="1:8" ht="13.5" x14ac:dyDescent="0.15">
      <c r="A66" s="5" t="s">
        <v>10</v>
      </c>
      <c r="B66" s="126" t="s">
        <v>11</v>
      </c>
      <c r="C66" s="127"/>
      <c r="D66" s="127"/>
      <c r="E66" s="127"/>
      <c r="F66" s="127"/>
      <c r="G66" s="5"/>
      <c r="H66" s="5"/>
    </row>
    <row r="67" spans="1:8" ht="13.5" x14ac:dyDescent="0.15">
      <c r="A67" s="5" t="s">
        <v>27</v>
      </c>
      <c r="B67" s="85"/>
      <c r="C67" s="86"/>
      <c r="D67" s="86"/>
      <c r="E67" s="86"/>
      <c r="F67" s="86"/>
      <c r="G67" s="5"/>
      <c r="H67" s="5"/>
    </row>
    <row r="68" spans="1:8" ht="13.5" x14ac:dyDescent="0.15">
      <c r="A68" s="5" t="s">
        <v>28</v>
      </c>
      <c r="B68" s="126" t="s">
        <v>33</v>
      </c>
      <c r="C68" s="127"/>
      <c r="D68" s="127"/>
      <c r="E68" s="127"/>
      <c r="F68" s="127"/>
      <c r="G68" s="5"/>
      <c r="H68" s="5"/>
    </row>
    <row r="69" spans="1:8" ht="13.5" x14ac:dyDescent="0.15">
      <c r="A69" s="5" t="s">
        <v>29</v>
      </c>
      <c r="B69" s="126" t="s">
        <v>34</v>
      </c>
      <c r="C69" s="127"/>
      <c r="D69" s="127"/>
      <c r="E69" s="127"/>
      <c r="F69" s="127"/>
      <c r="G69" s="5"/>
      <c r="H69" s="5"/>
    </row>
    <row r="70" spans="1:8" ht="13.5" x14ac:dyDescent="0.15">
      <c r="A70" s="5" t="s">
        <v>30</v>
      </c>
      <c r="B70" s="126" t="s">
        <v>35</v>
      </c>
      <c r="C70" s="127"/>
      <c r="D70" s="127"/>
      <c r="E70" s="127"/>
      <c r="F70" s="127"/>
      <c r="G70" s="5"/>
      <c r="H70" s="5"/>
    </row>
    <row r="71" spans="1:8" x14ac:dyDescent="0.15">
      <c r="A71" s="5"/>
      <c r="B71" s="6"/>
      <c r="C71" s="5"/>
      <c r="D71" s="5"/>
      <c r="E71" s="6"/>
      <c r="F71" s="5"/>
      <c r="G71" s="5"/>
      <c r="H71" s="5"/>
    </row>
  </sheetData>
  <mergeCells count="13">
    <mergeCell ref="B70:F70"/>
    <mergeCell ref="A2:F2"/>
    <mergeCell ref="B66:F66"/>
    <mergeCell ref="B68:F68"/>
    <mergeCell ref="B69:F69"/>
    <mergeCell ref="B64:E64"/>
    <mergeCell ref="D25:E25"/>
    <mergeCell ref="D26:E26"/>
    <mergeCell ref="D40:E40"/>
    <mergeCell ref="D39:E39"/>
    <mergeCell ref="D54:E54"/>
    <mergeCell ref="D60:E60"/>
    <mergeCell ref="D59:E59"/>
  </mergeCells>
  <phoneticPr fontId="1"/>
  <printOptions horizontalCentered="1" verticalCentered="1"/>
  <pageMargins left="3.937007874015748E-2" right="3.937007874015748E-2" top="0.35433070866141736" bottom="0.35433070866141736" header="0" footer="0"/>
  <pageSetup paperSize="9" scale="87" fitToWidth="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71"/>
  <sheetViews>
    <sheetView tabSelected="1" view="pageBreakPreview" topLeftCell="A16" zoomScale="80" zoomScaleNormal="100" zoomScaleSheetLayoutView="80" workbookViewId="0">
      <selection activeCell="D63" sqref="D63"/>
    </sheetView>
  </sheetViews>
  <sheetFormatPr defaultRowHeight="12" x14ac:dyDescent="0.15"/>
  <cols>
    <col min="1" max="1" width="2.375" style="2" customWidth="1"/>
    <col min="2" max="2" width="5.25" style="1" customWidth="1"/>
    <col min="3" max="3" width="31" style="2" customWidth="1"/>
    <col min="4" max="4" width="20.75" style="2" customWidth="1"/>
    <col min="5" max="5" width="9.5" style="1" customWidth="1"/>
    <col min="6" max="6" width="24.25" style="2" customWidth="1"/>
    <col min="7" max="7" width="3" style="2" customWidth="1"/>
    <col min="8" max="9" width="5.625" style="2" customWidth="1"/>
    <col min="10" max="16384" width="9" style="2"/>
  </cols>
  <sheetData>
    <row r="1" spans="1:8" ht="15" customHeight="1" x14ac:dyDescent="0.15">
      <c r="A1" s="5" t="s">
        <v>31</v>
      </c>
      <c r="B1" s="6"/>
      <c r="C1" s="5"/>
      <c r="D1" s="5"/>
      <c r="E1" s="6"/>
      <c r="F1" s="5"/>
      <c r="G1" s="5"/>
      <c r="H1" s="5"/>
    </row>
    <row r="2" spans="1:8" s="13" customFormat="1" ht="18" customHeight="1" x14ac:dyDescent="0.15">
      <c r="A2" s="128" t="s">
        <v>40</v>
      </c>
      <c r="B2" s="128"/>
      <c r="C2" s="128"/>
      <c r="D2" s="128"/>
      <c r="E2" s="128"/>
      <c r="F2" s="128"/>
      <c r="G2" s="12"/>
      <c r="H2" s="12"/>
    </row>
    <row r="3" spans="1:8" ht="15" customHeight="1" x14ac:dyDescent="0.15">
      <c r="A3" s="5"/>
      <c r="B3" s="5" t="s">
        <v>41</v>
      </c>
      <c r="C3" s="5"/>
      <c r="D3" s="14"/>
      <c r="E3" s="14"/>
      <c r="F3" s="14"/>
      <c r="G3" s="5"/>
      <c r="H3" s="5"/>
    </row>
    <row r="4" spans="1:8" ht="15" customHeight="1" x14ac:dyDescent="0.15">
      <c r="A4" s="5"/>
      <c r="B4" s="15" t="s">
        <v>42</v>
      </c>
      <c r="C4" s="5"/>
      <c r="D4" s="14"/>
      <c r="E4" s="14"/>
      <c r="F4" s="14"/>
      <c r="G4" s="5"/>
      <c r="H4" s="5"/>
    </row>
    <row r="5" spans="1:8" ht="20.100000000000001" customHeight="1" x14ac:dyDescent="0.15">
      <c r="A5" s="5"/>
      <c r="B5" s="107" t="s">
        <v>3</v>
      </c>
      <c r="C5" s="5"/>
      <c r="D5" s="5"/>
      <c r="E5" s="84" t="s">
        <v>14</v>
      </c>
      <c r="F5" s="83">
        <v>71</v>
      </c>
      <c r="G5" s="5"/>
      <c r="H5" s="5"/>
    </row>
    <row r="6" spans="1:8" s="17" customFormat="1" ht="34.5" customHeight="1" x14ac:dyDescent="0.15">
      <c r="A6" s="16"/>
      <c r="B6" s="49" t="s">
        <v>9</v>
      </c>
      <c r="C6" s="50" t="s">
        <v>12</v>
      </c>
      <c r="D6" s="34" t="s">
        <v>2</v>
      </c>
      <c r="E6" s="42" t="s">
        <v>0</v>
      </c>
      <c r="F6" s="29" t="s">
        <v>5</v>
      </c>
      <c r="G6" s="16"/>
      <c r="H6" s="16"/>
    </row>
    <row r="7" spans="1:8" ht="12.95" customHeight="1" x14ac:dyDescent="0.15">
      <c r="A7" s="5"/>
      <c r="B7" s="66">
        <v>1</v>
      </c>
      <c r="C7" s="30" t="s">
        <v>43</v>
      </c>
      <c r="D7" s="35">
        <v>10000</v>
      </c>
      <c r="E7" s="68">
        <v>10</v>
      </c>
      <c r="F7" s="67">
        <f t="shared" ref="F7:F22" si="0">IF(D7="","",D7*E7)</f>
        <v>100000</v>
      </c>
      <c r="G7" s="5"/>
      <c r="H7" s="5"/>
    </row>
    <row r="8" spans="1:8" ht="12.95" customHeight="1" x14ac:dyDescent="0.15">
      <c r="A8" s="5"/>
      <c r="B8" s="27">
        <v>2</v>
      </c>
      <c r="C8" s="32" t="s">
        <v>44</v>
      </c>
      <c r="D8" s="37">
        <v>30000</v>
      </c>
      <c r="E8" s="45">
        <v>3</v>
      </c>
      <c r="F8" s="40">
        <f t="shared" si="0"/>
        <v>90000</v>
      </c>
      <c r="G8" s="5"/>
      <c r="H8" s="5"/>
    </row>
    <row r="9" spans="1:8" ht="12.95" customHeight="1" x14ac:dyDescent="0.15">
      <c r="A9" s="5"/>
      <c r="B9" s="51">
        <v>3</v>
      </c>
      <c r="C9" s="31" t="s">
        <v>45</v>
      </c>
      <c r="D9" s="36">
        <v>80000</v>
      </c>
      <c r="E9" s="44">
        <v>4</v>
      </c>
      <c r="F9" s="52">
        <f t="shared" si="0"/>
        <v>320000</v>
      </c>
      <c r="G9" s="5"/>
      <c r="H9" s="5"/>
    </row>
    <row r="10" spans="1:8" ht="12.95" customHeight="1" x14ac:dyDescent="0.15">
      <c r="A10" s="5"/>
      <c r="B10" s="27">
        <v>4</v>
      </c>
      <c r="C10" s="31" t="s">
        <v>46</v>
      </c>
      <c r="D10" s="36">
        <v>20000</v>
      </c>
      <c r="E10" s="44">
        <v>5</v>
      </c>
      <c r="F10" s="40">
        <f>IF(D10="","",D10*E10)</f>
        <v>100000</v>
      </c>
      <c r="G10" s="5"/>
      <c r="H10" s="5"/>
    </row>
    <row r="11" spans="1:8" ht="12.95" customHeight="1" x14ac:dyDescent="0.15">
      <c r="A11" s="5"/>
      <c r="B11" s="27">
        <v>5</v>
      </c>
      <c r="C11" s="111" t="s">
        <v>47</v>
      </c>
      <c r="D11" s="112">
        <v>120000</v>
      </c>
      <c r="E11" s="113">
        <v>1</v>
      </c>
      <c r="F11" s="40">
        <f t="shared" si="0"/>
        <v>120000</v>
      </c>
      <c r="G11" s="5"/>
      <c r="H11" s="5"/>
    </row>
    <row r="12" spans="1:8" ht="12.95" customHeight="1" x14ac:dyDescent="0.15">
      <c r="A12" s="5"/>
      <c r="B12" s="27">
        <v>6</v>
      </c>
      <c r="C12" s="31" t="s">
        <v>48</v>
      </c>
      <c r="D12" s="36"/>
      <c r="E12" s="44"/>
      <c r="F12" s="40">
        <v>-5500</v>
      </c>
      <c r="G12" s="5"/>
      <c r="H12" s="5"/>
    </row>
    <row r="13" spans="1:8" ht="12.95" customHeight="1" x14ac:dyDescent="0.15">
      <c r="A13" s="5"/>
      <c r="B13" s="27">
        <v>7</v>
      </c>
      <c r="C13" s="31"/>
      <c r="D13" s="36"/>
      <c r="E13" s="44"/>
      <c r="F13" s="40" t="str">
        <f t="shared" si="0"/>
        <v/>
      </c>
      <c r="G13" s="5"/>
      <c r="H13" s="5"/>
    </row>
    <row r="14" spans="1:8" ht="12.95" customHeight="1" x14ac:dyDescent="0.15">
      <c r="A14" s="5"/>
      <c r="B14" s="51">
        <v>8</v>
      </c>
      <c r="C14" s="31"/>
      <c r="D14" s="36"/>
      <c r="E14" s="44"/>
      <c r="F14" s="52" t="str">
        <f t="shared" si="0"/>
        <v/>
      </c>
      <c r="G14" s="5"/>
      <c r="H14" s="5"/>
    </row>
    <row r="15" spans="1:8" ht="12.95" customHeight="1" x14ac:dyDescent="0.15">
      <c r="A15" s="5"/>
      <c r="B15" s="27">
        <v>9</v>
      </c>
      <c r="C15" s="31"/>
      <c r="D15" s="36"/>
      <c r="E15" s="44"/>
      <c r="F15" s="40" t="str">
        <f t="shared" si="0"/>
        <v/>
      </c>
      <c r="G15" s="5"/>
      <c r="H15" s="5"/>
    </row>
    <row r="16" spans="1:8" ht="12.95" customHeight="1" x14ac:dyDescent="0.15">
      <c r="A16" s="5"/>
      <c r="B16" s="27">
        <v>10</v>
      </c>
      <c r="C16" s="31"/>
      <c r="D16" s="36"/>
      <c r="E16" s="44"/>
      <c r="F16" s="40" t="str">
        <f t="shared" si="0"/>
        <v/>
      </c>
      <c r="G16" s="5"/>
      <c r="H16" s="5"/>
    </row>
    <row r="17" spans="1:9" ht="12.95" customHeight="1" x14ac:dyDescent="0.15">
      <c r="A17" s="5"/>
      <c r="B17" s="27">
        <v>11</v>
      </c>
      <c r="C17" s="31"/>
      <c r="D17" s="36"/>
      <c r="E17" s="44"/>
      <c r="F17" s="40" t="str">
        <f t="shared" si="0"/>
        <v/>
      </c>
      <c r="G17" s="5"/>
      <c r="H17" s="5"/>
    </row>
    <row r="18" spans="1:9" ht="12.95" customHeight="1" x14ac:dyDescent="0.15">
      <c r="A18" s="5"/>
      <c r="B18" s="27">
        <v>12</v>
      </c>
      <c r="C18" s="31"/>
      <c r="D18" s="36"/>
      <c r="E18" s="44"/>
      <c r="F18" s="40" t="str">
        <f t="shared" si="0"/>
        <v/>
      </c>
      <c r="G18" s="5"/>
      <c r="H18" s="5"/>
    </row>
    <row r="19" spans="1:9" ht="12.95" customHeight="1" x14ac:dyDescent="0.15">
      <c r="A19" s="5"/>
      <c r="B19" s="27">
        <v>13</v>
      </c>
      <c r="C19" s="31"/>
      <c r="D19" s="36"/>
      <c r="E19" s="44"/>
      <c r="F19" s="40" t="str">
        <f t="shared" si="0"/>
        <v/>
      </c>
      <c r="G19" s="5"/>
      <c r="H19" s="5"/>
    </row>
    <row r="20" spans="1:9" ht="12.95" customHeight="1" x14ac:dyDescent="0.15">
      <c r="A20" s="5"/>
      <c r="B20" s="27">
        <v>14</v>
      </c>
      <c r="C20" s="31"/>
      <c r="D20" s="36"/>
      <c r="E20" s="44"/>
      <c r="F20" s="40" t="str">
        <f t="shared" si="0"/>
        <v/>
      </c>
      <c r="G20" s="5"/>
      <c r="H20" s="5"/>
    </row>
    <row r="21" spans="1:9" ht="12.95" customHeight="1" x14ac:dyDescent="0.15">
      <c r="A21" s="5"/>
      <c r="B21" s="27">
        <v>15</v>
      </c>
      <c r="C21" s="31"/>
      <c r="D21" s="36"/>
      <c r="E21" s="44"/>
      <c r="F21" s="40" t="str">
        <f t="shared" si="0"/>
        <v/>
      </c>
      <c r="G21" s="5"/>
      <c r="H21" s="5"/>
    </row>
    <row r="22" spans="1:9" ht="12.95" customHeight="1" x14ac:dyDescent="0.15">
      <c r="A22" s="5"/>
      <c r="B22" s="53"/>
      <c r="C22" s="54"/>
      <c r="D22" s="38"/>
      <c r="E22" s="55"/>
      <c r="F22" s="56" t="str">
        <f t="shared" si="0"/>
        <v/>
      </c>
      <c r="G22" s="5"/>
      <c r="H22" s="5"/>
    </row>
    <row r="23" spans="1:9" s="3" customFormat="1" ht="12.95" customHeight="1" thickBot="1" x14ac:dyDescent="0.2">
      <c r="A23" s="5"/>
      <c r="C23" s="114" t="s">
        <v>49</v>
      </c>
      <c r="D23" s="89" t="s">
        <v>1</v>
      </c>
      <c r="E23" s="90"/>
      <c r="F23" s="58">
        <f>SUM(F7:F22)</f>
        <v>724500</v>
      </c>
      <c r="G23" s="5"/>
      <c r="H23" s="5"/>
    </row>
    <row r="24" spans="1:9" s="3" customFormat="1" ht="12.95" customHeight="1" thickTop="1" x14ac:dyDescent="0.15">
      <c r="A24" s="5"/>
      <c r="C24" s="114" t="s">
        <v>50</v>
      </c>
      <c r="D24" s="87" t="s">
        <v>15</v>
      </c>
      <c r="E24" s="88"/>
      <c r="F24" s="60">
        <f>IF($F$5&gt;70,1725000,IF($F$5&gt;=41,1450000,IF($F$5&gt;=31,1000000,IF($F$5&gt;=21,900000,IF($F$5&gt;=6,750000,0)))))</f>
        <v>1725000</v>
      </c>
      <c r="G24" s="5"/>
      <c r="H24" s="5"/>
    </row>
    <row r="25" spans="1:9" s="3" customFormat="1" ht="12.95" customHeight="1" x14ac:dyDescent="0.15">
      <c r="A25" s="5"/>
      <c r="C25" s="115" t="s">
        <v>51</v>
      </c>
      <c r="D25" s="132" t="s">
        <v>16</v>
      </c>
      <c r="E25" s="133"/>
      <c r="F25" s="59">
        <f>F23*0.75</f>
        <v>543375</v>
      </c>
      <c r="G25" s="5"/>
      <c r="H25" s="5"/>
      <c r="I25" s="2"/>
    </row>
    <row r="26" spans="1:9" s="3" customFormat="1" ht="12.95" customHeight="1" x14ac:dyDescent="0.15">
      <c r="A26" s="5"/>
      <c r="C26" s="116" t="s">
        <v>52</v>
      </c>
      <c r="D26" s="134" t="s">
        <v>36</v>
      </c>
      <c r="E26" s="135"/>
      <c r="F26" s="60">
        <f>IF(F24&lt;F25,F24,F25)</f>
        <v>543375</v>
      </c>
      <c r="G26" s="5"/>
      <c r="H26" s="5"/>
    </row>
    <row r="27" spans="1:9" s="3" customFormat="1" ht="12.95" customHeight="1" x14ac:dyDescent="0.15">
      <c r="A27" s="5"/>
      <c r="C27" s="115" t="s">
        <v>53</v>
      </c>
      <c r="D27" s="91" t="s">
        <v>17</v>
      </c>
      <c r="E27" s="110"/>
      <c r="F27" s="60">
        <f>IF(F25&gt;F24,0,F24-F25)</f>
        <v>1181625</v>
      </c>
      <c r="G27" s="5"/>
      <c r="H27" s="5"/>
    </row>
    <row r="28" spans="1:9" s="3" customFormat="1" x14ac:dyDescent="0.15">
      <c r="A28" s="5"/>
      <c r="B28" s="107"/>
      <c r="C28" s="5"/>
      <c r="D28" s="5"/>
      <c r="E28" s="6"/>
      <c r="F28" s="5"/>
      <c r="G28" s="5"/>
      <c r="H28" s="5"/>
      <c r="I28" s="2"/>
    </row>
    <row r="29" spans="1:9" s="3" customFormat="1" ht="20.100000000000001" customHeight="1" x14ac:dyDescent="0.15">
      <c r="A29" s="5"/>
      <c r="B29" s="107" t="s">
        <v>4</v>
      </c>
      <c r="C29" s="5"/>
      <c r="D29" s="5"/>
      <c r="E29" s="6"/>
      <c r="F29" s="5"/>
      <c r="G29" s="5"/>
      <c r="H29" s="5"/>
    </row>
    <row r="30" spans="1:9" s="17" customFormat="1" ht="12.95" customHeight="1" x14ac:dyDescent="0.15">
      <c r="A30" s="16"/>
      <c r="B30" s="74" t="s">
        <v>9</v>
      </c>
      <c r="C30" s="76" t="s">
        <v>12</v>
      </c>
      <c r="D30" s="76" t="s">
        <v>2</v>
      </c>
      <c r="E30" s="77" t="s">
        <v>0</v>
      </c>
      <c r="F30" s="75" t="s">
        <v>5</v>
      </c>
      <c r="G30" s="16"/>
      <c r="H30" s="16"/>
    </row>
    <row r="31" spans="1:9" ht="12.95" customHeight="1" x14ac:dyDescent="0.15">
      <c r="A31" s="5"/>
      <c r="B31" s="26">
        <v>1</v>
      </c>
      <c r="C31" s="30" t="s">
        <v>54</v>
      </c>
      <c r="D31" s="30">
        <v>20000</v>
      </c>
      <c r="E31" s="43">
        <v>2</v>
      </c>
      <c r="F31" s="47">
        <f t="shared" ref="F31:F36" si="1">IF(D31="","",D31*E31)</f>
        <v>40000</v>
      </c>
      <c r="G31" s="5"/>
      <c r="H31" s="5"/>
    </row>
    <row r="32" spans="1:9" ht="12.95" customHeight="1" x14ac:dyDescent="0.15">
      <c r="A32" s="5"/>
      <c r="B32" s="27">
        <v>2</v>
      </c>
      <c r="C32" s="31" t="s">
        <v>55</v>
      </c>
      <c r="D32" s="31">
        <v>30000</v>
      </c>
      <c r="E32" s="44">
        <v>5</v>
      </c>
      <c r="F32" s="69">
        <f t="shared" si="1"/>
        <v>150000</v>
      </c>
      <c r="G32" s="5"/>
      <c r="H32" s="5"/>
    </row>
    <row r="33" spans="1:8" ht="12.95" customHeight="1" x14ac:dyDescent="0.15">
      <c r="A33" s="5"/>
      <c r="B33" s="27">
        <v>3</v>
      </c>
      <c r="C33" s="70"/>
      <c r="D33" s="70"/>
      <c r="E33" s="71"/>
      <c r="F33" s="48" t="str">
        <f t="shared" si="1"/>
        <v/>
      </c>
      <c r="G33" s="5"/>
      <c r="H33" s="5"/>
    </row>
    <row r="34" spans="1:8" ht="12.95" customHeight="1" x14ac:dyDescent="0.15">
      <c r="A34" s="5"/>
      <c r="B34" s="27">
        <v>4</v>
      </c>
      <c r="C34" s="31"/>
      <c r="D34" s="31"/>
      <c r="E34" s="44"/>
      <c r="F34" s="48" t="str">
        <f t="shared" si="1"/>
        <v/>
      </c>
      <c r="G34" s="5"/>
      <c r="H34" s="5"/>
    </row>
    <row r="35" spans="1:8" ht="12.95" customHeight="1" x14ac:dyDescent="0.15">
      <c r="A35" s="5"/>
      <c r="B35" s="27">
        <v>5</v>
      </c>
      <c r="C35" s="31"/>
      <c r="D35" s="31"/>
      <c r="E35" s="44"/>
      <c r="F35" s="72" t="str">
        <f t="shared" si="1"/>
        <v/>
      </c>
      <c r="G35" s="5"/>
      <c r="H35" s="5"/>
    </row>
    <row r="36" spans="1:8" ht="12.95" customHeight="1" x14ac:dyDescent="0.15">
      <c r="A36" s="5"/>
      <c r="B36" s="28"/>
      <c r="C36" s="33"/>
      <c r="D36" s="33"/>
      <c r="E36" s="46"/>
      <c r="F36" s="73" t="str">
        <f t="shared" si="1"/>
        <v/>
      </c>
      <c r="G36" s="5"/>
      <c r="H36" s="5"/>
    </row>
    <row r="37" spans="1:8" ht="12.95" customHeight="1" thickBot="1" x14ac:dyDescent="0.2">
      <c r="A37" s="5"/>
      <c r="C37" s="117" t="s">
        <v>49</v>
      </c>
      <c r="D37" s="89" t="s">
        <v>1</v>
      </c>
      <c r="E37" s="90"/>
      <c r="F37" s="58">
        <f>SUM(F31:F36)</f>
        <v>190000</v>
      </c>
      <c r="G37" s="5"/>
      <c r="H37" s="5"/>
    </row>
    <row r="38" spans="1:8" ht="12.95" customHeight="1" thickTop="1" x14ac:dyDescent="0.15">
      <c r="A38" s="5"/>
      <c r="C38" s="115" t="s">
        <v>56</v>
      </c>
      <c r="D38" s="93" t="s">
        <v>18</v>
      </c>
      <c r="E38" s="94"/>
      <c r="F38" s="62">
        <f>IF($F$5&gt;70,525000,IF($F$5&gt;=41,430000,IF($F$5&gt;=31,300000,IF($F$5&gt;=21,270000,IF($F$5&gt;=6,250000,0)))))</f>
        <v>525000</v>
      </c>
      <c r="G38" s="5"/>
      <c r="H38" s="5"/>
    </row>
    <row r="39" spans="1:8" s="3" customFormat="1" ht="12.95" customHeight="1" x14ac:dyDescent="0.15">
      <c r="A39" s="5"/>
      <c r="C39" s="114" t="s">
        <v>51</v>
      </c>
      <c r="D39" s="132" t="s">
        <v>19</v>
      </c>
      <c r="E39" s="133"/>
      <c r="F39" s="61">
        <f>F37*0.75</f>
        <v>142500</v>
      </c>
      <c r="G39" s="5"/>
      <c r="H39" s="5"/>
    </row>
    <row r="40" spans="1:8" s="3" customFormat="1" ht="12.95" customHeight="1" x14ac:dyDescent="0.15">
      <c r="A40" s="5"/>
      <c r="C40" s="116" t="s">
        <v>57</v>
      </c>
      <c r="D40" s="134" t="s">
        <v>37</v>
      </c>
      <c r="E40" s="135"/>
      <c r="F40" s="62">
        <f>IF(F39&lt;F38,F39,F38)</f>
        <v>142500</v>
      </c>
      <c r="G40" s="5"/>
      <c r="H40" s="5"/>
    </row>
    <row r="41" spans="1:8" s="3" customFormat="1" ht="12.95" customHeight="1" x14ac:dyDescent="0.15">
      <c r="A41" s="5"/>
      <c r="C41" s="115" t="s">
        <v>58</v>
      </c>
      <c r="D41" s="96" t="s">
        <v>20</v>
      </c>
      <c r="E41" s="97"/>
      <c r="F41" s="62">
        <f>IF(F39&gt;F38,F39-F38,0)</f>
        <v>0</v>
      </c>
      <c r="G41" s="5"/>
      <c r="H41" s="5"/>
    </row>
    <row r="42" spans="1:8" s="3" customFormat="1" x14ac:dyDescent="0.15">
      <c r="A42" s="5"/>
      <c r="B42" s="107"/>
      <c r="C42" s="5"/>
      <c r="D42" s="5"/>
      <c r="E42" s="6"/>
      <c r="F42" s="5"/>
      <c r="G42" s="5"/>
      <c r="H42" s="5"/>
    </row>
    <row r="43" spans="1:8" ht="20.100000000000001" customHeight="1" x14ac:dyDescent="0.15">
      <c r="A43" s="5"/>
      <c r="B43" s="107" t="s">
        <v>13</v>
      </c>
      <c r="C43" s="5"/>
      <c r="D43" s="5"/>
      <c r="E43" s="6"/>
      <c r="F43" s="5"/>
      <c r="G43" s="5"/>
      <c r="H43" s="5"/>
    </row>
    <row r="44" spans="1:8" ht="12.95" customHeight="1" x14ac:dyDescent="0.15">
      <c r="A44" s="5"/>
      <c r="B44" s="74" t="s">
        <v>9</v>
      </c>
      <c r="C44" s="50" t="s">
        <v>12</v>
      </c>
      <c r="D44" s="50" t="s">
        <v>2</v>
      </c>
      <c r="E44" s="42" t="s">
        <v>0</v>
      </c>
      <c r="F44" s="75" t="s">
        <v>5</v>
      </c>
      <c r="G44" s="5"/>
      <c r="H44" s="5"/>
    </row>
    <row r="45" spans="1:8" ht="12.95" customHeight="1" x14ac:dyDescent="0.15">
      <c r="A45" s="5"/>
      <c r="B45" s="26">
        <v>1</v>
      </c>
      <c r="C45" s="30" t="s">
        <v>59</v>
      </c>
      <c r="D45" s="35">
        <v>200000</v>
      </c>
      <c r="E45" s="78">
        <v>10</v>
      </c>
      <c r="F45" s="39">
        <f t="shared" ref="F45:F50" si="2">IF(D45="","",D45*E45)</f>
        <v>2000000</v>
      </c>
      <c r="G45" s="5"/>
      <c r="H45" s="5"/>
    </row>
    <row r="46" spans="1:8" ht="12.95" customHeight="1" x14ac:dyDescent="0.15">
      <c r="A46" s="5"/>
      <c r="B46" s="27">
        <v>2</v>
      </c>
      <c r="C46" s="31" t="s">
        <v>60</v>
      </c>
      <c r="D46" s="36">
        <v>10000</v>
      </c>
      <c r="E46" s="79">
        <v>5</v>
      </c>
      <c r="F46" s="40">
        <f t="shared" si="2"/>
        <v>50000</v>
      </c>
      <c r="G46" s="5"/>
      <c r="H46" s="5"/>
    </row>
    <row r="47" spans="1:8" ht="12.95" customHeight="1" x14ac:dyDescent="0.15">
      <c r="A47" s="5"/>
      <c r="B47" s="27">
        <v>3</v>
      </c>
      <c r="C47" s="37" t="s">
        <v>61</v>
      </c>
      <c r="D47" s="32">
        <v>500000</v>
      </c>
      <c r="E47" s="45">
        <v>1</v>
      </c>
      <c r="F47" s="52">
        <f>IF(D47="","",D47*E47)</f>
        <v>500000</v>
      </c>
      <c r="G47" s="5"/>
      <c r="H47" s="5"/>
    </row>
    <row r="48" spans="1:8" ht="12.95" customHeight="1" x14ac:dyDescent="0.15">
      <c r="A48" s="5"/>
      <c r="B48" s="27">
        <v>4</v>
      </c>
      <c r="C48" s="36"/>
      <c r="D48" s="31"/>
      <c r="E48" s="44"/>
      <c r="F48" s="40" t="str">
        <f t="shared" si="2"/>
        <v/>
      </c>
      <c r="G48" s="5"/>
      <c r="H48" s="5"/>
    </row>
    <row r="49" spans="1:8" ht="12.95" customHeight="1" x14ac:dyDescent="0.15">
      <c r="A49" s="5"/>
      <c r="B49" s="27">
        <v>5</v>
      </c>
      <c r="C49" s="36"/>
      <c r="D49" s="31"/>
      <c r="E49" s="44"/>
      <c r="F49" s="40" t="str">
        <f t="shared" si="2"/>
        <v/>
      </c>
      <c r="G49" s="5"/>
      <c r="H49" s="5"/>
    </row>
    <row r="50" spans="1:8" ht="12.95" customHeight="1" x14ac:dyDescent="0.15">
      <c r="A50" s="5"/>
      <c r="B50" s="53"/>
      <c r="C50" s="103"/>
      <c r="D50" s="33"/>
      <c r="E50" s="46"/>
      <c r="F50" s="41" t="str">
        <f t="shared" si="2"/>
        <v/>
      </c>
      <c r="G50" s="5"/>
      <c r="H50" s="5"/>
    </row>
    <row r="51" spans="1:8" ht="12.95" customHeight="1" thickBot="1" x14ac:dyDescent="0.2">
      <c r="A51" s="5"/>
      <c r="C51" s="114" t="s">
        <v>49</v>
      </c>
      <c r="D51" s="89" t="s">
        <v>1</v>
      </c>
      <c r="E51" s="90"/>
      <c r="F51" s="58">
        <f>SUM(F45:F50)</f>
        <v>2550000</v>
      </c>
      <c r="G51" s="5"/>
      <c r="H51" s="5"/>
    </row>
    <row r="52" spans="1:8" s="20" customFormat="1" ht="12.95" customHeight="1" thickTop="1" x14ac:dyDescent="0.15">
      <c r="A52" s="19"/>
      <c r="C52" s="115" t="s">
        <v>50</v>
      </c>
      <c r="D52" s="93" t="s">
        <v>21</v>
      </c>
      <c r="E52" s="94"/>
      <c r="F52" s="65">
        <f>IF($F$5&gt;70,1500000,IF($F$5&gt;=41,1300000,IF($F$5&gt;=31,1100000,IF($F$5&gt;=21,900000,IF($F$5&gt;=6,750000,0)))))</f>
        <v>1500000</v>
      </c>
      <c r="G52" s="19"/>
      <c r="H52" s="19"/>
    </row>
    <row r="53" spans="1:8" s="20" customFormat="1" ht="12.95" customHeight="1" x14ac:dyDescent="0.15">
      <c r="A53" s="19"/>
      <c r="C53" s="114" t="s">
        <v>51</v>
      </c>
      <c r="D53" s="109" t="s">
        <v>22</v>
      </c>
      <c r="E53" s="18"/>
      <c r="F53" s="63">
        <f>F51*0.75</f>
        <v>1912500</v>
      </c>
      <c r="G53" s="19"/>
      <c r="H53" s="19"/>
    </row>
    <row r="54" spans="1:8" s="20" customFormat="1" ht="12.95" customHeight="1" x14ac:dyDescent="0.15">
      <c r="A54" s="19"/>
      <c r="C54" s="116" t="s">
        <v>57</v>
      </c>
      <c r="D54" s="134" t="s">
        <v>38</v>
      </c>
      <c r="E54" s="135"/>
      <c r="F54" s="64">
        <f>IF(F53&lt;F52,F53,F52)</f>
        <v>1500000</v>
      </c>
      <c r="G54" s="19"/>
      <c r="H54" s="19"/>
    </row>
    <row r="55" spans="1:8" s="20" customFormat="1" ht="12.95" customHeight="1" x14ac:dyDescent="0.15">
      <c r="A55" s="19"/>
      <c r="C55" s="115" t="s">
        <v>62</v>
      </c>
      <c r="D55" s="91" t="s">
        <v>23</v>
      </c>
      <c r="E55" s="110"/>
      <c r="F55" s="64">
        <f>IF(F53&gt;F52,F53-F52,0)</f>
        <v>412500</v>
      </c>
      <c r="G55" s="19"/>
      <c r="H55" s="19"/>
    </row>
    <row r="56" spans="1:8" x14ac:dyDescent="0.15">
      <c r="A56" s="5"/>
      <c r="B56" s="6"/>
      <c r="C56" s="5"/>
      <c r="D56" s="5"/>
      <c r="E56" s="6"/>
      <c r="F56" s="5"/>
      <c r="G56" s="5"/>
      <c r="H56" s="5"/>
    </row>
    <row r="57" spans="1:8" ht="20.100000000000001" customHeight="1" thickBot="1" x14ac:dyDescent="0.2">
      <c r="A57" s="5"/>
      <c r="C57" s="9"/>
      <c r="D57" s="104" t="s">
        <v>6</v>
      </c>
      <c r="E57" s="10"/>
      <c r="F57" s="9"/>
      <c r="G57" s="5"/>
      <c r="H57" s="5"/>
    </row>
    <row r="58" spans="1:8" ht="14.1" customHeight="1" x14ac:dyDescent="0.15">
      <c r="A58" s="5"/>
      <c r="C58" s="118" t="s">
        <v>63</v>
      </c>
      <c r="D58" s="80" t="s">
        <v>24</v>
      </c>
      <c r="E58" s="82"/>
      <c r="F58" s="11">
        <f>F24+F38+F52</f>
        <v>3750000</v>
      </c>
      <c r="G58" s="5"/>
      <c r="H58" s="5"/>
    </row>
    <row r="59" spans="1:8" ht="14.1" customHeight="1" x14ac:dyDescent="0.15">
      <c r="A59" s="5"/>
      <c r="C59" s="118" t="s">
        <v>64</v>
      </c>
      <c r="D59" s="137" t="s">
        <v>26</v>
      </c>
      <c r="E59" s="138"/>
      <c r="F59" s="81">
        <f>F23+F37+F51</f>
        <v>3464500</v>
      </c>
      <c r="G59" s="5"/>
      <c r="H59" s="5"/>
    </row>
    <row r="60" spans="1:8" ht="14.1" customHeight="1" x14ac:dyDescent="0.15">
      <c r="A60" s="5"/>
      <c r="C60" s="119" t="s">
        <v>65</v>
      </c>
      <c r="D60" s="136" t="s">
        <v>39</v>
      </c>
      <c r="E60" s="135"/>
      <c r="F60" s="21">
        <f>F26+F40+F54</f>
        <v>2185875</v>
      </c>
      <c r="G60" s="5"/>
      <c r="H60" s="5"/>
    </row>
    <row r="61" spans="1:8" ht="14.1" customHeight="1" x14ac:dyDescent="0.15">
      <c r="A61" s="5"/>
      <c r="C61" s="118" t="s">
        <v>66</v>
      </c>
      <c r="D61" s="121" t="s">
        <v>25</v>
      </c>
      <c r="E61" s="122"/>
      <c r="F61" s="123">
        <f>IF(F27=0,0,IF(F27&lt;F41+F55,F27,F41+F55))</f>
        <v>412500</v>
      </c>
      <c r="G61" s="5"/>
      <c r="H61" s="5"/>
    </row>
    <row r="62" spans="1:8" ht="14.1" customHeight="1" thickBot="1" x14ac:dyDescent="0.2">
      <c r="A62" s="5"/>
      <c r="C62" s="125" t="s">
        <v>68</v>
      </c>
      <c r="D62" s="22" t="s">
        <v>69</v>
      </c>
      <c r="E62" s="23"/>
      <c r="F62" s="139">
        <v>2598000</v>
      </c>
      <c r="G62" s="5"/>
      <c r="H62" s="5"/>
    </row>
    <row r="63" spans="1:8" ht="24.75" customHeight="1" thickBot="1" x14ac:dyDescent="0.2">
      <c r="A63" s="5"/>
      <c r="B63" s="24"/>
      <c r="C63" s="24"/>
      <c r="D63" s="24"/>
      <c r="E63" s="24"/>
      <c r="F63" s="25"/>
      <c r="G63" s="5"/>
      <c r="H63" s="5"/>
    </row>
    <row r="64" spans="1:8" s="4" customFormat="1" ht="36.75" customHeight="1" thickBot="1" x14ac:dyDescent="0.2">
      <c r="A64" s="7"/>
      <c r="B64" s="129" t="s">
        <v>70</v>
      </c>
      <c r="C64" s="130"/>
      <c r="D64" s="130"/>
      <c r="E64" s="131"/>
      <c r="F64" s="57">
        <f>ROUNDDOWN(($F$60+$F$61),-3)</f>
        <v>2598000</v>
      </c>
      <c r="G64" s="7"/>
      <c r="H64" s="7"/>
    </row>
    <row r="65" spans="1:8" x14ac:dyDescent="0.15">
      <c r="A65" s="5"/>
      <c r="B65" s="6"/>
      <c r="C65" s="5"/>
      <c r="D65" s="5"/>
      <c r="E65" s="6"/>
      <c r="F65" s="5"/>
      <c r="G65" s="5"/>
      <c r="H65" s="5"/>
    </row>
    <row r="66" spans="1:8" ht="13.5" x14ac:dyDescent="0.15">
      <c r="A66" s="5" t="s">
        <v>10</v>
      </c>
      <c r="B66" s="126" t="s">
        <v>11</v>
      </c>
      <c r="C66" s="127"/>
      <c r="D66" s="127"/>
      <c r="E66" s="127"/>
      <c r="F66" s="127"/>
      <c r="G66" s="5"/>
      <c r="H66" s="5"/>
    </row>
    <row r="67" spans="1:8" ht="13.5" x14ac:dyDescent="0.15">
      <c r="A67" s="5" t="s">
        <v>27</v>
      </c>
      <c r="B67" s="107"/>
      <c r="C67" s="108"/>
      <c r="D67" s="108"/>
      <c r="E67" s="108"/>
      <c r="F67" s="108"/>
      <c r="G67" s="5"/>
      <c r="H67" s="5"/>
    </row>
    <row r="68" spans="1:8" ht="13.5" x14ac:dyDescent="0.15">
      <c r="A68" s="5" t="s">
        <v>28</v>
      </c>
      <c r="B68" s="126" t="s">
        <v>33</v>
      </c>
      <c r="C68" s="127"/>
      <c r="D68" s="127"/>
      <c r="E68" s="127"/>
      <c r="F68" s="127"/>
      <c r="G68" s="5"/>
      <c r="H68" s="5"/>
    </row>
    <row r="69" spans="1:8" ht="13.5" x14ac:dyDescent="0.15">
      <c r="A69" s="5" t="s">
        <v>29</v>
      </c>
      <c r="B69" s="126" t="s">
        <v>34</v>
      </c>
      <c r="C69" s="127"/>
      <c r="D69" s="127"/>
      <c r="E69" s="127"/>
      <c r="F69" s="127"/>
      <c r="G69" s="5"/>
      <c r="H69" s="5"/>
    </row>
    <row r="70" spans="1:8" ht="13.5" x14ac:dyDescent="0.15">
      <c r="A70" s="5" t="s">
        <v>30</v>
      </c>
      <c r="B70" s="126" t="s">
        <v>35</v>
      </c>
      <c r="C70" s="127"/>
      <c r="D70" s="127"/>
      <c r="E70" s="127"/>
      <c r="F70" s="127"/>
      <c r="G70" s="5"/>
      <c r="H70" s="5"/>
    </row>
    <row r="71" spans="1:8" x14ac:dyDescent="0.15">
      <c r="A71" s="5"/>
      <c r="B71" s="6"/>
      <c r="C71" s="5"/>
      <c r="D71" s="5"/>
      <c r="E71" s="6"/>
      <c r="F71" s="5"/>
      <c r="G71" s="5"/>
      <c r="H71" s="5"/>
    </row>
  </sheetData>
  <mergeCells count="13">
    <mergeCell ref="D54:E54"/>
    <mergeCell ref="A2:F2"/>
    <mergeCell ref="D25:E25"/>
    <mergeCell ref="D26:E26"/>
    <mergeCell ref="D39:E39"/>
    <mergeCell ref="D40:E40"/>
    <mergeCell ref="B70:F70"/>
    <mergeCell ref="D59:E59"/>
    <mergeCell ref="D60:E60"/>
    <mergeCell ref="B64:E64"/>
    <mergeCell ref="B66:F66"/>
    <mergeCell ref="B68:F68"/>
    <mergeCell ref="B69:F69"/>
  </mergeCells>
  <phoneticPr fontId="1"/>
  <printOptions horizontalCentered="1" verticalCentered="1"/>
  <pageMargins left="3.937007874015748E-2" right="3.937007874015748E-2" top="0.35433070866141736" bottom="0.35433070866141736" header="0" footer="0"/>
  <pageSetup paperSize="9" scale="86" fitToWidth="0"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事業計画書【様式】 </vt:lpstr>
      <vt:lpstr>事業計画書【様式】  記入例</vt:lpstr>
      <vt:lpstr>'事業計画書【様式】 '!Print_Area</vt:lpstr>
      <vt:lpstr>'事業計画書【様式】  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sonoe</dc:creator>
  <cp:lastModifiedBy>佐々木里実</cp:lastModifiedBy>
  <cp:lastPrinted>2020-08-07T01:52:02Z</cp:lastPrinted>
  <dcterms:created xsi:type="dcterms:W3CDTF">2017-03-05T07:19:56Z</dcterms:created>
  <dcterms:modified xsi:type="dcterms:W3CDTF">2020-09-23T05:24:53Z</dcterms:modified>
</cp:coreProperties>
</file>